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<sst xmlns="http://schemas.openxmlformats.org/spreadsheetml/2006/main" count="127" uniqueCount="118">
  <si>
    <t>CDP PrivateCloud Data Services 1.4.1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</si>
  <si>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</si>
  <si>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</si>
  <si>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</si>
  <si>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</si>
  <si>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</si>
  <si>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</si>
  <si>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</si>
  <si>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PvC Control Plane (min 1)</t>
  </si>
  <si>
    <t>--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</si>
  <si>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</si>
  <si>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</si>
  <si>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</si>
  <si>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</si>
  <si>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</si>
  <si>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</si>
  <si>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</si>
  <si>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</si>
  <si>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</si>
  <si>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</si>
  <si>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</si>
  <si>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</si>
  <si>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</si>
  <si>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</si>
  <si>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</si>
  <si>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</si>
  <si>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</si>
  <si>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</si>
  <si>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</si>
  <si>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Total resources required</t>
  </si>
  <si>
    <t xml:space="preserve">Number Required </t>
  </si>
  <si>
    <t>Num Worker nodes required</t>
  </si>
  <si>
    <t>CPU (vcores) recommend 64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</si>
  <si>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</si>
  <si>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</si>
  <si>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</si>
  <si>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</si>
  <si>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</si>
  <si>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</si>
  <si>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</si>
  <si>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</si>
  <si>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</si>
  <si>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</si>
  <si>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</si>
  <si>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</si>
  <si>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8 vcores</t>
  </si>
  <si>
    <t>16 vcores</t>
  </si>
  <si>
    <t>16 GB RAM</t>
  </si>
  <si>
    <t>32 GB RAM</t>
  </si>
  <si>
    <t>300 GB HDD</t>
  </si>
  <si>
    <t>1 TB HDD</t>
  </si>
  <si>
    <t>Whats a Master node in ECS?</t>
  </si>
  <si>
    <t>This is a node running the ECS Server component, in 1.3.4 and 1.4.x master nodes are specialized to cluster mastering, so they no longer run normal pod workloads, those run in workers</t>
  </si>
  <si>
    <t>CPU (Cores)</t>
  </si>
  <si>
    <t>Local Storage (GB)</t>
  </si>
  <si>
    <t>CDP Control Plane</t>
  </si>
  <si>
    <t>CDW Hive LLAP (static pods)</t>
  </si>
  <si>
    <t>CDW Impala (static pods)</t>
  </si>
  <si>
    <t>CDW Impala Coordinator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</si>
  <si>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</si>
  <si>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</si>
  <si>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</si>
  <si>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</si>
  <si>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</si>
  <si>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</si>
  <si>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</si>
  <si>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</si>
  <si>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</si>
  <si>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</si>
  <si>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</si>
  <si>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base</t>
  </si>
  <si>
    <t>CDE Virtual Cluster extend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</si>
  <si>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</si>
  <si>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</si>
  <si>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</si>
  <si>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</si>
  <si>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</si>
  <si>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</si>
  <si>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</si>
  <si>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</si>
  <si>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</si>
  <si>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</si>
  <si>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</si>
  <si>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</si>
  <si>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</si>
  <si>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</si>
  <si>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</si>
  <si>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</si>
  <si>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</si>
  <si>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</si>
  <si>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</si>
  <si>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</si>
  <si>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</si>
  <si>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</si>
  <si>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</si>
  <si>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</si>
  <si>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HiveServer</t>
  </si>
  <si>
    <t>Hive Coordinator</t>
  </si>
  <si>
    <t>Hive Executor</t>
  </si>
  <si>
    <t>DAS Webapp</t>
  </si>
  <si>
    <t>?</t>
  </si>
  <si>
    <t>DEX Knox</t>
  </si>
  <si>
    <t>DEX Mgmt API</t>
  </si>
  <si>
    <t>POC</t>
  </si>
  <si>
    <t>DEX  Fluentd forwarder</t>
  </si>
  <si>
    <t>Impala Executor 3 cpu 24.5GB</t>
  </si>
  <si>
    <t>Impala Coordinator 0.4 cpu 24.5GB</t>
  </si>
  <si>
    <t>DEX App Airflow Scheduler</t>
  </si>
  <si>
    <t>Hive Coordinator 1 cpu 4096 MB ram</t>
  </si>
  <si>
    <t>DEX App Airflow Web</t>
  </si>
  <si>
    <t>HiveExecutor 4 cpu 49 GB ram</t>
  </si>
  <si>
    <t>DEX App Airflow API</t>
  </si>
  <si>
    <t>HS2 1 cpu 16 GB ram</t>
  </si>
  <si>
    <t>DEX App API</t>
  </si>
  <si>
    <t>Livy</t>
  </si>
  <si>
    <t>Safari</t>
  </si>
  <si>
    <t>limit 4 cpu</t>
  </si>
  <si>
    <t>Yunikorn Scheduler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</si>
</sst>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</fonts>
  <fills count="9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2" numFmtId="0" xfId="0" applyFont="1"/>
    <xf borderId="0" fillId="2" fontId="3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2" numFmtId="0" xfId="0" applyAlignment="1" applyFill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3" numFmtId="0" xfId="0" applyAlignment="1" applyFont="1">
      <alignment readingOrder="0"/>
    </xf>
    <xf borderId="0" fillId="8" fontId="14" numFmtId="0" xfId="0" applyAlignment="1" applyFont="1">
      <alignment readingOrder="0"/>
    </xf>
    <xf borderId="0" fillId="8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3" width="19.38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 t="s">
        <v>8</v>
      </c>
      <c r="B3" s="5">
        <v>1.0</v>
      </c>
      <c r="C3" s="4">
        <f>B3*'Component Lookup'!B2</f>
        <v>8</v>
      </c>
      <c r="D3" s="4">
        <f>B3*'Component Lookup'!C2</f>
        <v>16</v>
      </c>
      <c r="E3" s="4"/>
      <c r="F3" s="4">
        <f>B3*'Component Lookup'!E2</f>
        <v>1024</v>
      </c>
      <c r="G3" s="4"/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4" t="s">
        <v>9</v>
      </c>
      <c r="B4" s="5">
        <v>1.0</v>
      </c>
      <c r="C4" s="7">
        <f>B4*'Component Lookup'!B20</f>
        <v>2</v>
      </c>
      <c r="D4" s="4">
        <f>B4*'Component Lookup'!C20</f>
        <v>16</v>
      </c>
      <c r="E4" s="4"/>
      <c r="F4" s="4">
        <f>B4*'Component Lookup'!E20</f>
        <v>60</v>
      </c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8"/>
      <c r="B5" s="8"/>
      <c r="C5" s="8"/>
      <c r="D5" s="8"/>
      <c r="E5" s="8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9" t="s">
        <v>10</v>
      </c>
      <c r="B6" s="5">
        <v>1.0</v>
      </c>
      <c r="C6" s="9">
        <f>B6*'Component Lookup'!B12</f>
        <v>7</v>
      </c>
      <c r="D6" s="9">
        <f>B6*'Component Lookup'!C12</f>
        <v>17</v>
      </c>
      <c r="E6" s="9"/>
      <c r="F6" s="9">
        <f>B6*'Component Lookup'!E12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9" t="s">
        <v>11</v>
      </c>
      <c r="B7" s="5">
        <v>0.0</v>
      </c>
      <c r="C7" s="9">
        <f>B7*'Component Lookup'!B3</f>
        <v>0</v>
      </c>
      <c r="D7" s="9">
        <f>B7*'Component Lookup'!C3</f>
        <v>0</v>
      </c>
      <c r="E7" s="9"/>
      <c r="F7" s="9">
        <f>B7*'Component Lookup'!E3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1" t="s">
        <v>12</v>
      </c>
      <c r="B8" s="5">
        <v>0.0</v>
      </c>
      <c r="C8" s="12">
        <f>B8*'Component Lookup'!B11</f>
        <v>0</v>
      </c>
      <c r="D8" s="12">
        <f>B8*'Component Lookup'!C11</f>
        <v>0</v>
      </c>
      <c r="E8" s="9"/>
      <c r="F8" s="9">
        <f>B8*'Component Lookup'!E11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9" t="s">
        <v>13</v>
      </c>
      <c r="B9" s="5">
        <v>1.0</v>
      </c>
      <c r="C9" s="9">
        <f>B9*'Component Lookup'!B4</f>
        <v>5</v>
      </c>
      <c r="D9" s="9">
        <f>B9*'Component Lookup'!C4</f>
        <v>38</v>
      </c>
      <c r="E9" s="9"/>
      <c r="F9" s="9">
        <f>B9*'Component Lookup'!E4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 t="s">
        <v>14</v>
      </c>
      <c r="B10" s="5">
        <v>2.0</v>
      </c>
      <c r="C10" s="13">
        <f>B10*'Component Lookup'!B5</f>
        <v>16</v>
      </c>
      <c r="D10" s="12">
        <f>B10*'Component Lookup'!C5</f>
        <v>204.8</v>
      </c>
      <c r="E10" s="14"/>
      <c r="F10" s="9">
        <f>B10*'Component Lookup'!E5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 t="s">
        <v>15</v>
      </c>
      <c r="B11" s="5">
        <v>5.0</v>
      </c>
      <c r="C11" s="9">
        <f>B11*'Component Lookup'!B10</f>
        <v>70</v>
      </c>
      <c r="D11" s="12">
        <f>B11*'Component Lookup'!C10</f>
        <v>583.5</v>
      </c>
      <c r="E11" s="9"/>
      <c r="F11" s="9">
        <f>B11*'Component Lookup'!E10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 t="s">
        <v>16</v>
      </c>
      <c r="B12" s="5">
        <v>600.0</v>
      </c>
      <c r="C12" s="9"/>
      <c r="D12" s="9"/>
      <c r="E12" s="12">
        <f>(B12*B8) + (B12*B10) + (B12*B11)</f>
        <v>4200</v>
      </c>
      <c r="F12" s="9">
        <f>B12*'Component Lookup'!E11</f>
        <v>0</v>
      </c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 t="s">
        <v>17</v>
      </c>
      <c r="B13" s="5">
        <v>2.0</v>
      </c>
      <c r="C13" s="13">
        <f>B13*'Component Lookup'!B17</f>
        <v>4</v>
      </c>
      <c r="D13" s="12">
        <f>B13*'Component Lookup'!C17</f>
        <v>16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9" t="s">
        <v>18</v>
      </c>
      <c r="B14" s="5">
        <v>2.0</v>
      </c>
      <c r="C14" s="13">
        <f>B14*'Component Lookup'!B18</f>
        <v>8</v>
      </c>
      <c r="D14" s="12">
        <f>B14*'Component Lookup'!C18</f>
        <v>32</v>
      </c>
      <c r="E14" s="14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9" t="s">
        <v>19</v>
      </c>
      <c r="B15" s="5">
        <v>1.0</v>
      </c>
      <c r="C15" s="9">
        <f>B15*'Component Lookup'!B19</f>
        <v>6</v>
      </c>
      <c r="D15" s="9">
        <f>B15*'Component Lookup'!C19</f>
        <v>24</v>
      </c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8"/>
      <c r="B16" s="8"/>
      <c r="C16" s="8"/>
      <c r="D16" s="8"/>
      <c r="E16" s="8"/>
      <c r="F16" s="8"/>
      <c r="G16" s="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15" t="s">
        <v>20</v>
      </c>
      <c r="B17" s="5">
        <v>1.0</v>
      </c>
      <c r="C17" s="15">
        <f>B17*'Component Lookup'!B6</f>
        <v>32</v>
      </c>
      <c r="D17" s="15">
        <f>B17*'Component Lookup'!C6</f>
        <v>64</v>
      </c>
      <c r="E17" s="15"/>
      <c r="F17" s="15">
        <f>B17*'Component Lookup'!E6</f>
        <v>600</v>
      </c>
      <c r="G17" s="15">
        <f>B17*'Component Lookup'!F6</f>
        <v>1000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>
      <c r="A18" s="15" t="s">
        <v>21</v>
      </c>
      <c r="B18" s="5">
        <v>5.0</v>
      </c>
      <c r="C18" s="15">
        <f>B18*'Component Lookup'!B7</f>
        <v>10</v>
      </c>
      <c r="D18" s="15">
        <f>B18*'Component Lookup'!C7</f>
        <v>20</v>
      </c>
      <c r="E18" s="15"/>
      <c r="F18" s="15">
        <f>B18*'Component Lookup'!E7</f>
        <v>0</v>
      </c>
      <c r="G18" s="15">
        <f>B18*'Component Lookup'!F7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>
      <c r="A19" s="15" t="s">
        <v>22</v>
      </c>
      <c r="B19" s="5">
        <v>1.0</v>
      </c>
      <c r="C19" s="15">
        <f>B19*'Component Lookup'!B8</f>
        <v>4</v>
      </c>
      <c r="D19" s="15">
        <f>B19*'Component Lookup'!C8</f>
        <v>16</v>
      </c>
      <c r="E19" s="15"/>
      <c r="F19" s="15">
        <f>B19*'Component Lookup'!E8</f>
        <v>0</v>
      </c>
      <c r="G19" s="15">
        <f>B19*'Component Lookup'!F8</f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>
      <c r="A21" s="19" t="s">
        <v>23</v>
      </c>
      <c r="B21" s="20">
        <v>1.0</v>
      </c>
      <c r="C21" s="21">
        <f>B21*'Component Lookup'!B13</f>
        <v>16</v>
      </c>
      <c r="D21" s="21">
        <f>B21*'Component Lookup'!C13</f>
        <v>48</v>
      </c>
      <c r="E21" s="21"/>
      <c r="F21" s="21">
        <f>B21*'Component Lookup'!E13</f>
        <v>100</v>
      </c>
      <c r="G21" s="21">
        <f>B21*'Component Lookup'!F13</f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>
      <c r="A22" s="19" t="s">
        <v>24</v>
      </c>
      <c r="B22" s="20">
        <v>1.0</v>
      </c>
      <c r="C22" s="21">
        <f>B22*'Component Lookup'!B14</f>
        <v>8</v>
      </c>
      <c r="D22" s="23">
        <f>B22*'Component Lookup'!C14</f>
        <v>24</v>
      </c>
      <c r="E22" s="21"/>
      <c r="F22" s="21">
        <f>B22*'Component Lookup'!E14</f>
        <v>100</v>
      </c>
      <c r="G22" s="21">
        <f>B22*'Component Lookup'!F14</f>
        <v>500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>
      <c r="A23" s="19" t="s">
        <v>25</v>
      </c>
      <c r="B23" s="20">
        <v>5.0</v>
      </c>
      <c r="C23" s="21">
        <f>B23*'Component Lookup'!B15</f>
        <v>40</v>
      </c>
      <c r="D23" s="21">
        <f>B23*'Component Lookup'!C15</f>
        <v>80</v>
      </c>
      <c r="E23" s="21"/>
      <c r="F23" s="21">
        <f>B23*'Component Lookup'!E15</f>
        <v>0</v>
      </c>
      <c r="G23" s="21">
        <f>B23*'Component Lookup'!F15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>
      <c r="A24" s="19" t="s">
        <v>26</v>
      </c>
      <c r="B24" s="20">
        <v>2.0</v>
      </c>
      <c r="C24" s="21">
        <f>B24*'Component Lookup'!B16</f>
        <v>64</v>
      </c>
      <c r="D24" s="21">
        <f>B24*'Component Lookup'!C16</f>
        <v>128</v>
      </c>
      <c r="E24" s="21"/>
      <c r="F24" s="21">
        <f>B24*'Component Lookup'!E16</f>
        <v>0</v>
      </c>
      <c r="G24" s="21">
        <f>B24*'Component Lookup'!F16</f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>
      <c r="A25" s="24" t="s">
        <v>27</v>
      </c>
      <c r="B25" s="25"/>
      <c r="C25" s="25">
        <f t="shared" ref="C25:D25" si="1">SUM(C3:C24)</f>
        <v>300</v>
      </c>
      <c r="D25" s="25">
        <f t="shared" si="1"/>
        <v>1327.3</v>
      </c>
      <c r="E25" s="25">
        <f>SUM(E6:E24)</f>
        <v>4200</v>
      </c>
      <c r="F25" s="25">
        <f>SUM(F3:F24)</f>
        <v>1884</v>
      </c>
      <c r="G25" s="25">
        <f>SUM(G6:G24)</f>
        <v>1500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3"/>
      <c r="B27" s="26" t="s">
        <v>28</v>
      </c>
      <c r="C27" s="26" t="s">
        <v>29</v>
      </c>
      <c r="D27" s="2" t="s">
        <v>30</v>
      </c>
      <c r="E27" s="2" t="s">
        <v>31</v>
      </c>
      <c r="F27" s="3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8" t="s">
        <v>32</v>
      </c>
      <c r="B28" s="5">
        <v>64.0</v>
      </c>
      <c r="C28" s="3">
        <f>C25</f>
        <v>300</v>
      </c>
      <c r="D28" s="3">
        <f>ROUND(C28/B28, 1)</f>
        <v>4.7</v>
      </c>
      <c r="E28" s="27">
        <f>ROUNDUP(max(D28:D31),0)</f>
        <v>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8" t="s">
        <v>33</v>
      </c>
      <c r="B29" s="5">
        <v>384.0</v>
      </c>
      <c r="C29" s="3">
        <f>D25</f>
        <v>1327.3</v>
      </c>
      <c r="D29" s="3">
        <f>ROUND((C29/(B29*0.85)), 1)</f>
        <v>4.1</v>
      </c>
      <c r="E29" s="28" t="s">
        <v>34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8" t="s">
        <v>35</v>
      </c>
      <c r="B30" s="5">
        <v>1000.0</v>
      </c>
      <c r="C30" s="3">
        <f>F25+C34</f>
        <v>2884</v>
      </c>
      <c r="D30" s="3">
        <f t="shared" ref="D30:D31" si="2">ROUND(C30/B30, 1)</f>
        <v>2.9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8" t="s">
        <v>36</v>
      </c>
      <c r="B31" s="5">
        <v>1200.0</v>
      </c>
      <c r="C31" s="3">
        <f>E25+C33</f>
        <v>4200</v>
      </c>
      <c r="D31" s="3">
        <f t="shared" si="2"/>
        <v>3.5</v>
      </c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8" t="s">
        <v>37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8" t="s">
        <v>38</v>
      </c>
      <c r="B34" s="3"/>
      <c r="C34" s="8">
        <v>1000.0</v>
      </c>
      <c r="D34" s="8" t="s">
        <v>39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29" t="s">
        <v>40</v>
      </c>
      <c r="C35" s="30">
        <f>G25</f>
        <v>1500</v>
      </c>
      <c r="G35" s="29"/>
    </row>
    <row r="36">
      <c r="A36" s="29"/>
      <c r="C36" s="29"/>
      <c r="G36" s="29"/>
    </row>
    <row r="37">
      <c r="A37" s="31" t="s">
        <v>41</v>
      </c>
      <c r="B37" s="32" t="s">
        <v>42</v>
      </c>
      <c r="C37" s="32" t="s">
        <v>43</v>
      </c>
      <c r="D37" s="32"/>
      <c r="E37" s="33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>
      <c r="A38" s="29" t="s">
        <v>44</v>
      </c>
      <c r="B38" s="29" t="s">
        <v>45</v>
      </c>
      <c r="C38" s="29" t="s">
        <v>46</v>
      </c>
      <c r="G38" s="29"/>
    </row>
    <row r="39">
      <c r="A39" s="29"/>
      <c r="B39" s="29" t="s">
        <v>47</v>
      </c>
      <c r="C39" s="29" t="s">
        <v>48</v>
      </c>
      <c r="G39" s="29"/>
    </row>
    <row r="40">
      <c r="A40" s="29"/>
      <c r="B40" s="29" t="s">
        <v>49</v>
      </c>
      <c r="C40" s="29" t="s">
        <v>50</v>
      </c>
      <c r="G40" s="29"/>
    </row>
    <row r="41">
      <c r="A41" s="29"/>
      <c r="B41" s="29"/>
    </row>
    <row r="42">
      <c r="A42" s="29" t="s">
        <v>51</v>
      </c>
      <c r="B42" s="29" t="s">
        <v>52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29" t="s">
        <v>1</v>
      </c>
      <c r="B1" s="29" t="s">
        <v>53</v>
      </c>
      <c r="C1" s="29" t="s">
        <v>4</v>
      </c>
      <c r="D1" s="29" t="s">
        <v>54</v>
      </c>
      <c r="E1" s="29" t="s">
        <v>6</v>
      </c>
      <c r="F1" s="29" t="s">
        <v>7</v>
      </c>
    </row>
    <row r="2">
      <c r="A2" s="29" t="s">
        <v>55</v>
      </c>
      <c r="B2" s="29">
        <v>8.0</v>
      </c>
      <c r="C2" s="29">
        <v>16.0</v>
      </c>
      <c r="D2" s="29">
        <v>0.0</v>
      </c>
      <c r="E2" s="29">
        <v>1024.0</v>
      </c>
      <c r="F2" s="29">
        <v>0.0</v>
      </c>
    </row>
    <row r="3">
      <c r="A3" s="29" t="s">
        <v>56</v>
      </c>
      <c r="B3" s="29">
        <v>7.1</v>
      </c>
      <c r="C3" s="29">
        <v>40.0</v>
      </c>
      <c r="D3" s="29">
        <v>0.0</v>
      </c>
      <c r="E3" s="29">
        <v>0.0</v>
      </c>
      <c r="F3" s="29">
        <v>0.0</v>
      </c>
    </row>
    <row r="4">
      <c r="A4" s="29" t="s">
        <v>57</v>
      </c>
      <c r="B4" s="29">
        <v>5.0</v>
      </c>
      <c r="C4" s="29">
        <v>38.0</v>
      </c>
      <c r="D4" s="29">
        <v>0.0</v>
      </c>
      <c r="E4" s="29">
        <v>0.0</v>
      </c>
      <c r="F4" s="29">
        <v>0.0</v>
      </c>
    </row>
    <row r="5">
      <c r="A5" s="29" t="s">
        <v>58</v>
      </c>
      <c r="B5" s="29">
        <v>8.0</v>
      </c>
      <c r="C5" s="29">
        <v>102.4</v>
      </c>
      <c r="D5" s="29">
        <v>600.0</v>
      </c>
      <c r="E5" s="29">
        <v>0.0</v>
      </c>
      <c r="F5" s="29">
        <v>0.0</v>
      </c>
    </row>
    <row r="6">
      <c r="A6" s="29" t="s">
        <v>59</v>
      </c>
      <c r="B6" s="29">
        <v>32.0</v>
      </c>
      <c r="C6" s="29">
        <v>64.0</v>
      </c>
      <c r="D6" s="29">
        <v>0.0</v>
      </c>
      <c r="E6" s="29">
        <v>600.0</v>
      </c>
      <c r="F6" s="29">
        <v>1000.0</v>
      </c>
      <c r="H6" s="29" t="s">
        <v>60</v>
      </c>
    </row>
    <row r="7">
      <c r="A7" s="29" t="s">
        <v>61</v>
      </c>
      <c r="B7" s="29">
        <v>2.0</v>
      </c>
      <c r="C7" s="29">
        <v>4.0</v>
      </c>
      <c r="D7" s="29">
        <v>0.0</v>
      </c>
      <c r="E7" s="29">
        <v>0.0</v>
      </c>
      <c r="F7" s="29">
        <v>0.0</v>
      </c>
    </row>
    <row r="8">
      <c r="A8" s="29" t="s">
        <v>62</v>
      </c>
      <c r="B8" s="29">
        <v>4.0</v>
      </c>
      <c r="C8" s="29">
        <v>16.0</v>
      </c>
      <c r="D8" s="29">
        <v>0.0</v>
      </c>
      <c r="E8" s="29">
        <v>0.0</v>
      </c>
      <c r="F8" s="29">
        <v>0.0</v>
      </c>
    </row>
    <row r="9">
      <c r="A9" s="29" t="s">
        <v>63</v>
      </c>
      <c r="B9" s="29">
        <v>16.0</v>
      </c>
      <c r="C9" s="29">
        <v>64.0</v>
      </c>
      <c r="D9" s="29">
        <v>0.0</v>
      </c>
      <c r="E9" s="29">
        <v>0.0</v>
      </c>
      <c r="F9" s="29">
        <v>0.0</v>
      </c>
    </row>
    <row r="10">
      <c r="A10" s="29" t="s">
        <v>64</v>
      </c>
      <c r="B10" s="29">
        <v>14.0</v>
      </c>
      <c r="C10" s="29">
        <v>116.7</v>
      </c>
      <c r="D10" s="29">
        <v>600.0</v>
      </c>
      <c r="E10" s="29">
        <v>0.0</v>
      </c>
      <c r="F10" s="29">
        <v>0.0</v>
      </c>
    </row>
    <row r="11">
      <c r="A11" s="29" t="s">
        <v>65</v>
      </c>
      <c r="B11" s="29">
        <v>14.0</v>
      </c>
      <c r="C11" s="29">
        <v>120.0</v>
      </c>
      <c r="D11" s="29">
        <v>600.0</v>
      </c>
      <c r="E11" s="29">
        <v>0.0</v>
      </c>
      <c r="F11" s="29">
        <v>0.0</v>
      </c>
    </row>
    <row r="12">
      <c r="A12" s="29" t="s">
        <v>66</v>
      </c>
      <c r="B12" s="29">
        <v>7.0</v>
      </c>
      <c r="C12" s="29">
        <v>17.0</v>
      </c>
      <c r="D12" s="29">
        <v>0.0</v>
      </c>
      <c r="E12" s="29">
        <v>0.0</v>
      </c>
      <c r="F12" s="29">
        <v>0.0</v>
      </c>
    </row>
    <row r="13">
      <c r="A13" s="34" t="s">
        <v>23</v>
      </c>
      <c r="B13" s="35">
        <v>16.0</v>
      </c>
      <c r="C13" s="35">
        <v>48.0</v>
      </c>
      <c r="D13" s="36">
        <v>0.0</v>
      </c>
      <c r="E13" s="35">
        <v>100.0</v>
      </c>
      <c r="F13" s="36">
        <v>0.0</v>
      </c>
      <c r="G13" s="34"/>
      <c r="H13" s="37" t="s">
        <v>67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>
      <c r="A14" s="37" t="s">
        <v>68</v>
      </c>
      <c r="B14" s="35">
        <v>8.0</v>
      </c>
      <c r="C14" s="35">
        <v>24.0</v>
      </c>
      <c r="D14" s="35">
        <v>0.0</v>
      </c>
      <c r="E14" s="35">
        <v>100.0</v>
      </c>
      <c r="F14" s="35">
        <v>500.0</v>
      </c>
      <c r="G14" s="34"/>
      <c r="H14" s="37" t="s">
        <v>69</v>
      </c>
      <c r="I14" s="34"/>
      <c r="J14" s="37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>
      <c r="A15" s="37" t="s">
        <v>70</v>
      </c>
      <c r="B15" s="35">
        <v>8.0</v>
      </c>
      <c r="C15" s="35">
        <v>16.0</v>
      </c>
      <c r="D15" s="36">
        <v>0.0</v>
      </c>
      <c r="E15" s="36">
        <v>0.0</v>
      </c>
      <c r="F15" s="35">
        <v>0.0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>
      <c r="A16" s="37" t="s">
        <v>71</v>
      </c>
      <c r="B16" s="35">
        <v>32.0</v>
      </c>
      <c r="C16" s="35">
        <v>64.0</v>
      </c>
      <c r="D16" s="36">
        <v>0.0</v>
      </c>
      <c r="E16" s="36">
        <v>0.0</v>
      </c>
      <c r="F16" s="35">
        <v>0.0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>
      <c r="A17" s="29" t="s">
        <v>72</v>
      </c>
      <c r="B17" s="29">
        <v>2.0</v>
      </c>
      <c r="C17" s="29">
        <v>8.0</v>
      </c>
      <c r="D17" s="29">
        <v>0.0</v>
      </c>
      <c r="E17" s="29">
        <v>0.0</v>
      </c>
      <c r="F17" s="29">
        <v>0.0</v>
      </c>
    </row>
    <row r="18">
      <c r="A18" s="38" t="s">
        <v>73</v>
      </c>
      <c r="B18" s="29">
        <v>4.0</v>
      </c>
      <c r="C18" s="29">
        <v>16.0</v>
      </c>
      <c r="D18" s="29">
        <v>0.0</v>
      </c>
      <c r="E18" s="29">
        <v>0.0</v>
      </c>
      <c r="F18" s="29">
        <v>0.0</v>
      </c>
    </row>
    <row r="19">
      <c r="A19" s="29" t="s">
        <v>74</v>
      </c>
      <c r="B19" s="29">
        <v>6.0</v>
      </c>
      <c r="C19" s="29">
        <v>24.0</v>
      </c>
      <c r="D19" s="29">
        <v>0.0</v>
      </c>
      <c r="E19" s="29">
        <v>0.0</v>
      </c>
      <c r="F19" s="29">
        <v>0.0</v>
      </c>
    </row>
    <row r="20">
      <c r="A20" s="29" t="s">
        <v>75</v>
      </c>
      <c r="B20" s="29">
        <v>2.0</v>
      </c>
      <c r="C20" s="29">
        <v>16.0</v>
      </c>
      <c r="D20" s="29">
        <v>0.0</v>
      </c>
      <c r="E20" s="29">
        <v>60.0</v>
      </c>
      <c r="F20" s="29">
        <v>0.0</v>
      </c>
    </row>
    <row r="21">
      <c r="A21" s="29" t="s">
        <v>76</v>
      </c>
      <c r="B21" s="29">
        <v>0.1</v>
      </c>
      <c r="C21" s="29">
        <v>1.0</v>
      </c>
      <c r="D21" s="29">
        <v>0.0</v>
      </c>
      <c r="E21" s="29">
        <v>10.0</v>
      </c>
      <c r="F21" s="29">
        <v>0.0</v>
      </c>
    </row>
    <row r="26">
      <c r="A26" s="29" t="s">
        <v>77</v>
      </c>
    </row>
    <row r="27">
      <c r="A27" s="29" t="s">
        <v>78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  <col customWidth="1" min="3" max="3" width="16.63"/>
    <col customWidth="1" min="5" max="5" width="35.5"/>
    <col customWidth="1" min="6" max="6" width="87.13"/>
  </cols>
  <sheetData>
    <row r="1">
      <c r="A1" s="39" t="s">
        <v>1</v>
      </c>
      <c r="B1" s="39" t="s">
        <v>79</v>
      </c>
      <c r="C1" s="39" t="s">
        <v>80</v>
      </c>
      <c r="D1" s="39" t="s">
        <v>81</v>
      </c>
      <c r="E1" s="39" t="s">
        <v>82</v>
      </c>
      <c r="F1" s="39" t="s">
        <v>83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>
      <c r="A2" s="29" t="s">
        <v>84</v>
      </c>
      <c r="B2" s="29">
        <v>8.0</v>
      </c>
      <c r="C2" s="29">
        <v>102.4</v>
      </c>
      <c r="D2" s="29">
        <v>102.4</v>
      </c>
      <c r="F2" s="29" t="s">
        <v>85</v>
      </c>
    </row>
    <row r="3">
      <c r="A3" s="29" t="s">
        <v>86</v>
      </c>
      <c r="B3" s="29">
        <v>14.0</v>
      </c>
      <c r="C3" s="29">
        <v>116.7</v>
      </c>
      <c r="D3" s="29">
        <v>116.7</v>
      </c>
      <c r="F3" s="41" t="s">
        <v>87</v>
      </c>
    </row>
    <row r="4">
      <c r="A4" s="29" t="s">
        <v>88</v>
      </c>
      <c r="B4" s="29">
        <v>2.0</v>
      </c>
      <c r="C4" s="29">
        <v>28.0</v>
      </c>
      <c r="D4" s="29">
        <v>28.0</v>
      </c>
    </row>
    <row r="5">
      <c r="A5" s="29" t="s">
        <v>89</v>
      </c>
      <c r="B5" s="29">
        <v>1.0</v>
      </c>
      <c r="C5" s="29">
        <v>1.0</v>
      </c>
      <c r="D5" s="29">
        <v>1.0</v>
      </c>
    </row>
    <row r="6">
      <c r="A6" s="29" t="s">
        <v>90</v>
      </c>
      <c r="B6" s="29">
        <v>1.0</v>
      </c>
      <c r="C6" s="29">
        <v>1.0</v>
      </c>
      <c r="D6" s="29">
        <v>1.0</v>
      </c>
      <c r="F6" s="42" t="s">
        <v>91</v>
      </c>
    </row>
    <row r="7">
      <c r="A7" s="29" t="s">
        <v>92</v>
      </c>
      <c r="B7" s="29">
        <v>1.0</v>
      </c>
      <c r="C7" s="29">
        <v>8.0</v>
      </c>
      <c r="D7" s="29">
        <v>8.0</v>
      </c>
      <c r="E7" s="43" t="s">
        <v>93</v>
      </c>
      <c r="F7" s="29"/>
    </row>
    <row r="9">
      <c r="A9" s="29" t="s">
        <v>94</v>
      </c>
      <c r="B9" s="29">
        <v>2.0</v>
      </c>
      <c r="C9" s="29">
        <v>8.0</v>
      </c>
      <c r="D9" s="29">
        <v>8.0</v>
      </c>
    </row>
    <row r="10">
      <c r="A10" s="29" t="s">
        <v>95</v>
      </c>
      <c r="B10" s="29">
        <v>2.0</v>
      </c>
      <c r="C10" s="29">
        <v>4.0</v>
      </c>
      <c r="D10" s="29">
        <v>8.0</v>
      </c>
    </row>
    <row r="12">
      <c r="A12" s="29" t="s">
        <v>96</v>
      </c>
      <c r="B12" s="29">
        <v>4.0</v>
      </c>
      <c r="C12" s="29">
        <v>16.0</v>
      </c>
      <c r="D12" s="29">
        <v>16.0</v>
      </c>
      <c r="F12" s="43"/>
    </row>
    <row r="13">
      <c r="A13" s="29" t="s">
        <v>97</v>
      </c>
      <c r="B13" s="29">
        <v>2.0</v>
      </c>
      <c r="C13" s="29">
        <v>4.0</v>
      </c>
      <c r="D13" s="29">
        <v>4.0</v>
      </c>
    </row>
    <row r="14">
      <c r="A14" s="29" t="s">
        <v>98</v>
      </c>
      <c r="B14" s="29">
        <v>12.0</v>
      </c>
      <c r="C14" s="29">
        <v>116.7</v>
      </c>
      <c r="D14" s="29">
        <v>116.7</v>
      </c>
    </row>
    <row r="15">
      <c r="A15" s="29" t="s">
        <v>92</v>
      </c>
      <c r="B15" s="29">
        <v>1.0</v>
      </c>
      <c r="C15" s="29">
        <v>8.0</v>
      </c>
      <c r="D15" s="29">
        <v>8.0</v>
      </c>
      <c r="E15" s="43" t="s">
        <v>93</v>
      </c>
    </row>
    <row r="16">
      <c r="A16" s="29" t="s">
        <v>99</v>
      </c>
      <c r="B16" s="29">
        <v>2.0</v>
      </c>
      <c r="C16" s="29">
        <v>8.0</v>
      </c>
      <c r="D16" s="29">
        <v>8.0</v>
      </c>
      <c r="E16" s="29" t="s">
        <v>100</v>
      </c>
    </row>
    <row r="18">
      <c r="A18" s="29" t="s">
        <v>101</v>
      </c>
      <c r="B18" s="29">
        <v>0.25</v>
      </c>
      <c r="C18" s="29">
        <v>1.0</v>
      </c>
    </row>
    <row r="19">
      <c r="A19" s="29" t="s">
        <v>102</v>
      </c>
      <c r="B19" s="29">
        <v>1.0</v>
      </c>
      <c r="C19" s="29">
        <v>2.0</v>
      </c>
      <c r="F19" s="29" t="s">
        <v>103</v>
      </c>
    </row>
    <row r="20">
      <c r="A20" s="29" t="s">
        <v>104</v>
      </c>
      <c r="B20" s="29">
        <v>1.0</v>
      </c>
      <c r="C20" s="29">
        <v>0.5</v>
      </c>
      <c r="D20" s="29">
        <v>1.0</v>
      </c>
      <c r="F20" s="29" t="s">
        <v>105</v>
      </c>
    </row>
    <row r="21">
      <c r="F21" s="29" t="s">
        <v>106</v>
      </c>
    </row>
    <row r="22">
      <c r="A22" s="29" t="s">
        <v>107</v>
      </c>
      <c r="B22" s="29">
        <v>1.0</v>
      </c>
      <c r="C22" s="29">
        <v>1.0</v>
      </c>
      <c r="D22" s="29">
        <v>1.0</v>
      </c>
      <c r="F22" s="29" t="s">
        <v>108</v>
      </c>
    </row>
    <row r="23">
      <c r="A23" s="29" t="s">
        <v>109</v>
      </c>
      <c r="B23" s="29">
        <v>1.0</v>
      </c>
      <c r="C23" s="29">
        <v>0.5</v>
      </c>
      <c r="D23" s="29">
        <v>1.0</v>
      </c>
      <c r="F23" s="29" t="s">
        <v>110</v>
      </c>
    </row>
    <row r="24">
      <c r="A24" s="29" t="s">
        <v>111</v>
      </c>
      <c r="B24" s="29">
        <v>0.5</v>
      </c>
      <c r="C24" s="29">
        <v>0.1</v>
      </c>
      <c r="D24" s="29">
        <v>0.5</v>
      </c>
      <c r="F24" s="29" t="s">
        <v>112</v>
      </c>
    </row>
    <row r="25">
      <c r="A25" s="29" t="s">
        <v>113</v>
      </c>
      <c r="B25" s="29">
        <v>1.0</v>
      </c>
      <c r="C25" s="29">
        <v>0.5</v>
      </c>
      <c r="D25" s="29">
        <v>2.0</v>
      </c>
    </row>
    <row r="26">
      <c r="A26" s="29" t="s">
        <v>114</v>
      </c>
      <c r="B26" s="29">
        <v>3.0</v>
      </c>
      <c r="C26" s="29">
        <v>12.0</v>
      </c>
      <c r="D26" s="29">
        <v>12.0</v>
      </c>
    </row>
    <row r="27">
      <c r="A27" s="29" t="s">
        <v>115</v>
      </c>
      <c r="B27" s="29">
        <v>1.0</v>
      </c>
      <c r="C27" s="29">
        <v>4.6</v>
      </c>
      <c r="D27" s="29">
        <v>6.0</v>
      </c>
      <c r="E27" s="29" t="s">
        <v>116</v>
      </c>
    </row>
    <row r="29">
      <c r="A29" s="29" t="s">
        <v>117</v>
      </c>
      <c r="B29" s="29">
        <v>1.0</v>
      </c>
      <c r="C29" s="29">
        <v>2.0</v>
      </c>
      <c r="D29" s="29">
        <v>16.0</v>
      </c>
      <c r="E29" s="29" t="s">
        <v>116</v>
      </c>
    </row>
  </sheetData>
  <drawing r:id="rId1"/>
</worksheet>
</file>