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er Node Totals" sheetId="1" r:id="rId4"/>
    <sheet state="visible" name="Component Lookup" sheetId="2" r:id="rId5"/>
    <sheet state="visible" name="K8s Resources" sheetId="3" r:id="rId6"/>
  </sheets>
  <definedNames/>
  <calcPr/>
</workbook>
</file>

<file path=xl/sharedStrings.xml><?xml version="1.0" encoding="utf-8"?>
<sst xmlns="http://schemas.openxmlformats.org/spreadsheetml/2006/main" count="167" uniqueCount="156">
  <si>
    <t>Cloudera Data Services on Premises 1.5.5 budgetary sizing for worker nodes</t>
  </si>
  <si>
    <t>Component</t>
  </si>
  <si>
    <t xml:space="preserve">Number </t>
  </si>
  <si>
    <t>CPU (vcores)</t>
  </si>
  <si>
    <t>RAM (GB)</t>
  </si>
  <si>
    <t>Cloudera Data Warehouse Cache (GB)</t>
  </si>
  <si>
    <t>Block Storage (GB)</t>
  </si>
  <si>
    <t>NFS Storage (GB)</t>
  </si>
  <si>
    <t>-- Cloudera Control Plane Monitoring (per env, min 1)</t>
  </si>
  <si>
    <t>Cloudera Data Warehouse Database Catalog (min 1 per env)</t>
  </si>
  <si>
    <t>Cloudera Data Warehouse LLAP warehouses</t>
  </si>
  <si>
    <t>-- LLAP Executors</t>
  </si>
  <si>
    <t>Cloudera Data Warehouse Impala warehouses</t>
  </si>
  <si>
    <t>-- Impala Coordinators (min 2 for HA per vw)</t>
  </si>
  <si>
    <t>-- Impala Executors</t>
  </si>
  <si>
    <t>Cloudera Data Warehouse Cache (GB) each exec (600 for prod)</t>
  </si>
  <si>
    <t>Cloudera Data Visualization - small instances</t>
  </si>
  <si>
    <t>Cloudera Data Visualization - medium instances</t>
  </si>
  <si>
    <t>Cloudera Data Visualization - large instances</t>
  </si>
  <si>
    <t>Cloudera AI Workbench (min 1)</t>
  </si>
  <si>
    <t>-- Cloudera AI small concurrent sessions</t>
  </si>
  <si>
    <t>-- Cloudera AI average concurrent sessions</t>
  </si>
  <si>
    <t>Cloudera Data Engineering Service</t>
  </si>
  <si>
    <t>Cloudera Data Engineering Virtual Cluster</t>
  </si>
  <si>
    <t>-- Cloudera Data Engineering Small concurrent jobs</t>
  </si>
  <si>
    <t>-- Cloudera Data Engineering Avg conc. jobs</t>
  </si>
  <si>
    <t>Cloudera Data Catalog Profiler worker count</t>
  </si>
  <si>
    <t>Total</t>
  </si>
  <si>
    <t>Hardware Specifications of worker nodes</t>
  </si>
  <si>
    <t>Less CP overhead</t>
  </si>
  <si>
    <t>Total resources required</t>
  </si>
  <si>
    <t xml:space="preserve">Number Required </t>
  </si>
  <si>
    <t>Number of Worker nodes required</t>
  </si>
  <si>
    <t>CPU (vcores) recommend 80 vcores</t>
  </si>
  <si>
    <t>RAM (GB) recommend 384GB RAM</t>
  </si>
  <si>
    <t>capping ram to 85% Util</t>
  </si>
  <si>
    <r>
      <rPr>
        <rFont val="Arial"/>
        <color theme="1"/>
        <sz val="12.0"/>
      </rPr>
      <t xml:space="preserve">Disk (GB) Block </t>
    </r>
    <r>
      <rPr>
        <rFont val="Arial"/>
        <color theme="1"/>
        <sz val="8.0"/>
      </rPr>
      <t>(OCP CSI block, ECS Longhorn)</t>
    </r>
  </si>
  <si>
    <t>SAS</t>
  </si>
  <si>
    <r>
      <rPr>
        <rFont val="Arial"/>
        <color theme="1"/>
        <sz val="12.0"/>
      </rPr>
      <t>Disk (GB) Fast Cache for Cloudera Data Warehouse</t>
    </r>
    <r>
      <rPr>
        <rFont val="Arial"/>
        <color theme="1"/>
        <sz val="8.0"/>
      </rPr>
      <t xml:space="preserve"> (nvme,ssd)</t>
    </r>
  </si>
  <si>
    <t>nVME / SSD</t>
  </si>
  <si>
    <t>CP Block Overhead per host (300 to 1024)</t>
  </si>
  <si>
    <r>
      <rPr>
        <rFont val="Arial"/>
        <color theme="1"/>
        <sz val="12.0"/>
      </rPr>
      <t xml:space="preserve">NFS (GB) </t>
    </r>
    <r>
      <rPr>
        <rFont val="Arial"/>
        <color theme="1"/>
        <sz val="8.0"/>
      </rPr>
      <t>(choose 1 from below)</t>
    </r>
  </si>
  <si>
    <r>
      <rPr>
        <rFont val="Arial"/>
        <color theme="1"/>
        <sz val="10.0"/>
      </rPr>
      <t>-- Embedded NFS</t>
    </r>
    <r>
      <rPr>
        <rFont val="Arial"/>
        <color theme="1"/>
        <sz val="12.0"/>
      </rPr>
      <t xml:space="preserve"> - </t>
    </r>
    <r>
      <rPr>
        <rFont val="Arial"/>
        <color theme="1"/>
        <sz val="8.0"/>
      </rPr>
      <t>(added to Block provider) non-prod</t>
    </r>
  </si>
  <si>
    <t>Zero this out if using external NFS</t>
  </si>
  <si>
    <t>-- External NFS</t>
  </si>
  <si>
    <t>ECS Master Node requires 1 for non HA - 3 for HA</t>
  </si>
  <si>
    <t>Minimum</t>
  </si>
  <si>
    <t>Recommended</t>
  </si>
  <si>
    <t>OCP always has 3 masters, see OpenShift docs</t>
  </si>
  <si>
    <t>16 vcores</t>
  </si>
  <si>
    <t>32 vcores</t>
  </si>
  <si>
    <t>32 GB RAM</t>
  </si>
  <si>
    <t>64 GB RAM</t>
  </si>
  <si>
    <t>300 GB HDD</t>
  </si>
  <si>
    <t>1 TB HDD</t>
  </si>
  <si>
    <t>Whats a Master node in ECS?</t>
  </si>
  <si>
    <t>This is a node running the ECS Server component. In version1.3.4 and higher, master nodes are specialized to cluster mastering, so they no longer run normal pod workloads, those run in workers</t>
  </si>
  <si>
    <t>What is Longhorn Overhead?</t>
  </si>
  <si>
    <t>A default Longhorn setting reserves 12% vcores for each LH Engine Manager &amp; LH Replication Manager on each node; for a total of 24% vcores per node dedicated to LH.</t>
  </si>
  <si>
    <t>Reference:</t>
  </si>
  <si>
    <t>https://longhorn.io/docs/1.3.2/references/settings/#guaranteed-engine-manager-cpu</t>
  </si>
  <si>
    <t>https://longhorn.io/docs/1.3.2/references/settings/#guaranteed-replica-manager-cpu (edited)</t>
  </si>
  <si>
    <t>CPU (Cores)</t>
  </si>
  <si>
    <t>Local Storage (GB)</t>
  </si>
  <si>
    <t>LRM</t>
  </si>
  <si>
    <t>Cloudera Control Plane</t>
  </si>
  <si>
    <t>Cloudera Data Warehouse Hive LLAP (static pods)</t>
  </si>
  <si>
    <t>Cloudera Data Warehouse Impala (static pods)</t>
  </si>
  <si>
    <t>Cloudera Data Warehouse Impala Coordinator</t>
  </si>
  <si>
    <t>1/25gb/100</t>
  </si>
  <si>
    <t>Cloudera AI per workbench</t>
  </si>
  <si>
    <t>Block req, in 1.4 reduced to 600GB min 4.5TB recommended</t>
  </si>
  <si>
    <t>Cloudera AI Small session</t>
  </si>
  <si>
    <t>Cloudera AI Medium session</t>
  </si>
  <si>
    <t>Cloudera AI Large session</t>
  </si>
  <si>
    <t>Cloudera Data Warehouse Impala (executor)*</t>
  </si>
  <si>
    <t>3/25gb/100</t>
  </si>
  <si>
    <t>Cloudera Data Warehouse LLAP (coord &amp; executor)</t>
  </si>
  <si>
    <t>Cloudera Data Warehouse Database Catalog</t>
  </si>
  <si>
    <t>Cloudera Data Catalog</t>
  </si>
  <si>
    <t>Maximum profiler capacity: up to 12 workers with 96GB memory and 48 cores (all 3 profilers running at full load simultaneously)</t>
  </si>
  <si>
    <t>svc embedded db, variable in 1.4.1, def 30 vcores 100 GB</t>
  </si>
  <si>
    <t>Cloudera Data Engineering Virtual Cluster static</t>
  </si>
  <si>
    <t>1.3.3 nfs went from 100 to 500</t>
  </si>
  <si>
    <t>Cloudera Data Engineering Virtual Cluster small</t>
  </si>
  <si>
    <t>Cloudera Data Engineering Virtual Cluster medium</t>
  </si>
  <si>
    <t>Cloudera Data Warehouse Data Visualization small</t>
  </si>
  <si>
    <t>Cloudera Data Warehouse Data Visualization medium</t>
  </si>
  <si>
    <t>Cloudera Data Warehouse Data Visualization large</t>
  </si>
  <si>
    <t>Monitoring Platform (Prometheus) Per ENV</t>
  </si>
  <si>
    <t>Monitoring Platform for Embedded Container Service only</t>
  </si>
  <si>
    <t>Cloudera AI 1.5.0 - increased RAM to 256GB per workspace (min is 128GB)</t>
  </si>
  <si>
    <t>POC - Bare min: 16 vcores 88GB RAM node</t>
  </si>
  <si>
    <t>POC - Pref min: 32 vcores 128GB RAM node</t>
  </si>
  <si>
    <t>Reqest cpu</t>
  </si>
  <si>
    <t>Request ram (GB)</t>
  </si>
  <si>
    <t>Limit ram (GB)</t>
  </si>
  <si>
    <t>Replicas</t>
  </si>
  <si>
    <t>TShirt multiplier</t>
  </si>
  <si>
    <r>
      <rPr>
        <rFont val="Arial"/>
        <b/>
        <color theme="1"/>
      </rPr>
      <t>Resource requests &amp; limits</t>
    </r>
    <r>
      <rPr>
        <rFont val="Arial"/>
        <b/>
        <color theme="1"/>
      </rPr>
      <t xml:space="preserve"> are set for container level (not at pod)</t>
    </r>
  </si>
  <si>
    <t>Impala Coordinator</t>
  </si>
  <si>
    <t>Request's (Floor) must be satisfied to schedule a container, once scheduled the kubelet reserves the request for the container, containers can burst up to the limit</t>
  </si>
  <si>
    <t>Impala Executor</t>
  </si>
  <si>
    <t>containers can burst up to the limit</t>
  </si>
  <si>
    <t>Impala Catalog D</t>
  </si>
  <si>
    <t>Impala Statestore D</t>
  </si>
  <si>
    <t>Impala Auto Scaler</t>
  </si>
  <si>
    <t>Limits (Ceiling) specify maximum. (If hit cpu limit, can be overcommitted (throttled), ram cannot exceed limit)</t>
  </si>
  <si>
    <t>HUE Backend</t>
  </si>
  <si>
    <t>xsmall=1, small=2, medium=3, large=5</t>
  </si>
  <si>
    <t>DAS Event Processor</t>
  </si>
  <si>
    <t>Metastore</t>
  </si>
  <si>
    <t>Cloudera Data Warehouse LowResourceMode</t>
  </si>
  <si>
    <t>HiveServer</t>
  </si>
  <si>
    <t>Impala Executor 3 cpu 24.5GB</t>
  </si>
  <si>
    <t>Hive Coordinator</t>
  </si>
  <si>
    <t>Impala Coordinator 0.4 cpu 24.5GB</t>
  </si>
  <si>
    <t>Hive Executor</t>
  </si>
  <si>
    <t>Hive Coordinator 1 cpu 4096 MB ram</t>
  </si>
  <si>
    <t>HiveExecutor 4 cpu 49 GB ram</t>
  </si>
  <si>
    <t>DAS Webapp</t>
  </si>
  <si>
    <t>?</t>
  </si>
  <si>
    <t>HS2 1 cpu 16 GB ram</t>
  </si>
  <si>
    <t>DEX Knox</t>
  </si>
  <si>
    <t>DEX Mgmt API</t>
  </si>
  <si>
    <t>DEX  Fluentd forwarder</t>
  </si>
  <si>
    <t>limit 4 vcores</t>
  </si>
  <si>
    <t>dex-base-sdx-discovery</t>
  </si>
  <si>
    <t>dex-downloads</t>
  </si>
  <si>
    <t>grafana</t>
  </si>
  <si>
    <t>DEX ingress controller</t>
  </si>
  <si>
    <t>cde-embedded-db</t>
  </si>
  <si>
    <t>DEX App Airflow Scheduler</t>
  </si>
  <si>
    <t>pool limit 100 cores</t>
  </si>
  <si>
    <t>DEX App Airflow Web</t>
  </si>
  <si>
    <t>DEX App Airflow API</t>
  </si>
  <si>
    <t>DEX App API</t>
  </si>
  <si>
    <t>Livy</t>
  </si>
  <si>
    <t>SparkHistSrvr</t>
  </si>
  <si>
    <t>Safari (not deployed)</t>
  </si>
  <si>
    <t>limit 4 vcore</t>
  </si>
  <si>
    <t>Yunikorn Scheduler</t>
  </si>
  <si>
    <t>limit 2 vcore</t>
  </si>
  <si>
    <t>Yunikorn Admission Controller</t>
  </si>
  <si>
    <t>limit 0.5 vcore</t>
  </si>
  <si>
    <t>Cloudera Control Plane:</t>
  </si>
  <si>
    <t>cdp-release-reloader</t>
  </si>
  <si>
    <t>cdp-release-thunderhead-drscp-api</t>
  </si>
  <si>
    <t>limit 0.25 vcore</t>
  </si>
  <si>
    <t>cdp-release-thunderhead-dw-api</t>
  </si>
  <si>
    <t>cdp-release-dmx</t>
  </si>
  <si>
    <t>cdp-release-classic-clusters</t>
  </si>
  <si>
    <t>cdp-release-cluster-proxy-1.0.0</t>
  </si>
  <si>
    <t>cdp-release-thunderhead-resource-management-console</t>
  </si>
  <si>
    <t>snmp-notifier</t>
  </si>
  <si>
    <t>cdp-release-dwx-server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</si>
</sst>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sz val="12.0"/>
      <color rgb="FF000000"/>
      <name val="Arial"/>
    </font>
    <font>
      <u/>
      <sz val="10.0"/>
      <color rgb="FF1155CC"/>
      <name val="Arial"/>
    </font>
    <font>
      <sz val="14.0"/>
      <color theme="1"/>
      <name val="Arial"/>
    </font>
    <font>
      <color theme="1"/>
      <name val="Arial"/>
    </font>
    <font>
      <sz val="10.0"/>
      <color theme="1"/>
      <name val="Arial"/>
    </font>
    <font>
      <b/>
      <color theme="1"/>
      <name val="Arial"/>
    </font>
    <font>
      <sz val="11.0"/>
      <color rgb="FF1D1C1D"/>
      <name val="Arial"/>
    </font>
    <font>
      <u/>
      <sz val="11.0"/>
      <color rgb="FF1D1C1D"/>
      <name val="Arial"/>
    </font>
    <font>
      <u/>
      <sz val="11.0"/>
      <color rgb="FF1D1C1D"/>
      <name val="Lato"/>
    </font>
    <font>
      <color rgb="FF000000"/>
      <name val="Roboto"/>
    </font>
    <font>
      <sz val="11.0"/>
      <color rgb="FF000000"/>
      <name val="Arial"/>
    </font>
    <font>
      <sz val="11.0"/>
      <color rgb="FF000000"/>
      <name val="Inconsolata"/>
    </font>
    <font>
      <sz val="10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F8F8F8"/>
        <bgColor rgb="FFF8F8F8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Font="1"/>
    <xf borderId="0" fillId="0" fontId="2" numFmtId="0" xfId="0" applyFont="1"/>
    <xf borderId="0" fillId="2" fontId="2" numFmtId="0" xfId="0" applyAlignment="1" applyFill="1" applyFont="1">
      <alignment shrinkToFit="0" wrapText="1"/>
    </xf>
    <xf borderId="0" fillId="3" fontId="2" numFmtId="0" xfId="0" applyFill="1" applyFont="1"/>
    <xf borderId="0" fillId="2" fontId="3" numFmtId="0" xfId="0" applyFont="1"/>
    <xf borderId="0" fillId="2" fontId="2" numFmtId="0" xfId="0" applyFont="1"/>
    <xf borderId="0" fillId="0" fontId="2" numFmtId="0" xfId="0" applyAlignment="1" applyFont="1">
      <alignment shrinkToFit="0" wrapText="1"/>
    </xf>
    <xf borderId="0" fillId="4" fontId="2" numFmtId="0" xfId="0" applyAlignment="1" applyFill="1" applyFont="1">
      <alignment shrinkToFit="0" wrapText="1"/>
    </xf>
    <xf borderId="0" fillId="4" fontId="2" numFmtId="0" xfId="0" applyFont="1"/>
    <xf borderId="0" fillId="4" fontId="4" numFmtId="0" xfId="0" applyFont="1"/>
    <xf borderId="0" fillId="5" fontId="2" numFmtId="0" xfId="0" applyAlignment="1" applyFill="1" applyFont="1">
      <alignment shrinkToFit="0" wrapText="1"/>
    </xf>
    <xf borderId="0" fillId="5" fontId="2" numFmtId="0" xfId="0" applyFont="1"/>
    <xf borderId="0" fillId="0" fontId="5" numFmtId="0" xfId="0" applyAlignment="1" applyFont="1">
      <alignment shrinkToFit="0" wrapText="1"/>
    </xf>
    <xf borderId="0" fillId="0" fontId="6" numFmtId="0" xfId="0" applyFont="1"/>
    <xf borderId="0" fillId="6" fontId="2" numFmtId="0" xfId="0" applyAlignment="1" applyFill="1" applyFont="1">
      <alignment shrinkToFit="0" vertical="bottom" wrapText="1"/>
    </xf>
    <xf borderId="0" fillId="3" fontId="2" numFmtId="0" xfId="0" applyAlignment="1" applyFont="1">
      <alignment horizontal="right" vertical="bottom"/>
    </xf>
    <xf borderId="0" fillId="6" fontId="2" numFmtId="0" xfId="0" applyAlignment="1" applyFont="1">
      <alignment horizontal="right" vertical="bottom"/>
    </xf>
    <xf borderId="0" fillId="6" fontId="7" numFmtId="0" xfId="0" applyAlignment="1" applyFont="1">
      <alignment vertical="bottom"/>
    </xf>
    <xf borderId="0" fillId="6" fontId="4" numFmtId="0" xfId="0" applyFont="1"/>
    <xf borderId="0" fillId="7" fontId="2" numFmtId="0" xfId="0" applyAlignment="1" applyFill="1" applyFont="1">
      <alignment readingOrder="0" vertical="bottom"/>
    </xf>
    <xf borderId="0" fillId="0" fontId="2" numFmtId="0" xfId="0" applyAlignment="1" applyFont="1">
      <alignment horizontal="right" vertical="bottom"/>
    </xf>
    <xf borderId="0" fillId="7" fontId="2" numFmtId="0" xfId="0" applyAlignment="1" applyFont="1">
      <alignment horizontal="right" vertical="bottom"/>
    </xf>
    <xf borderId="0" fillId="7" fontId="7" numFmtId="0" xfId="0" applyAlignment="1" applyFont="1">
      <alignment vertical="bottom"/>
    </xf>
    <xf borderId="1" fillId="0" fontId="2" numFmtId="0" xfId="0" applyAlignment="1" applyBorder="1" applyFont="1">
      <alignment shrinkToFit="0" wrapText="1"/>
    </xf>
    <xf borderId="1" fillId="0" fontId="2" numFmtId="0" xfId="0" applyBorder="1" applyFon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  <xf borderId="0" fillId="8" fontId="2" numFmtId="0" xfId="0" applyFill="1" applyFont="1"/>
    <xf borderId="0" fillId="9" fontId="4" numFmtId="0" xfId="0" applyFill="1" applyFont="1"/>
    <xf borderId="0" fillId="0" fontId="8" numFmtId="0" xfId="0" applyFont="1"/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7" numFmtId="0" xfId="0" applyAlignment="1" applyFont="1">
      <alignment readingOrder="0" shrinkToFit="0" wrapText="1"/>
    </xf>
    <xf borderId="0" fillId="0" fontId="7" numFmtId="0" xfId="0" applyFont="1"/>
    <xf borderId="0" fillId="0" fontId="7" numFmtId="0" xfId="0" applyAlignment="1" applyFont="1">
      <alignment shrinkToFit="0" wrapText="1"/>
    </xf>
    <xf borderId="0" fillId="8" fontId="9" numFmtId="0" xfId="0" applyAlignment="1" applyFont="1">
      <alignment shrinkToFit="0" wrapText="1"/>
    </xf>
    <xf borderId="0" fillId="0" fontId="9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10" fontId="10" numFmtId="0" xfId="0" applyAlignment="1" applyFill="1" applyFont="1">
      <alignment horizontal="left"/>
    </xf>
    <xf borderId="0" fillId="10" fontId="11" numFmtId="0" xfId="0" applyAlignment="1" applyFont="1">
      <alignment horizontal="left"/>
    </xf>
    <xf borderId="0" fillId="10" fontId="12" numFmtId="0" xfId="0" applyAlignment="1" applyFont="1">
      <alignment horizontal="left" shrinkToFit="0" wrapText="0"/>
    </xf>
    <xf borderId="0" fillId="0" fontId="7" numFmtId="0" xfId="0" applyAlignment="1" applyFont="1">
      <alignment vertical="bottom"/>
    </xf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shrinkToFit="0" vertical="bottom" wrapText="1"/>
    </xf>
    <xf borderId="0" fillId="9" fontId="13" numFmtId="0" xfId="0" applyAlignment="1" applyFont="1">
      <alignment shrinkToFit="0" wrapText="1"/>
    </xf>
    <xf borderId="0" fillId="4" fontId="9" numFmtId="0" xfId="0" applyFont="1"/>
    <xf borderId="0" fillId="9" fontId="14" numFmtId="0" xfId="0" applyFont="1"/>
    <xf borderId="0" fillId="9" fontId="15" numFmtId="0" xfId="0" applyFont="1"/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9" fontId="16" numFmtId="0" xfId="0" applyFont="1"/>
    <xf borderId="0" fillId="9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longhorn.io/docs/1.3.2/references/settings/" TargetMode="External"/><Relationship Id="rId2" Type="http://schemas.openxmlformats.org/officeDocument/2006/relationships/hyperlink" Target="https://longhorn.io/docs/1.3.2/references/settings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8.25"/>
    <col customWidth="1" min="2" max="2" width="19.38"/>
    <col customWidth="1" min="3" max="3" width="15.63"/>
    <col customWidth="1" min="4" max="4" width="19.63"/>
    <col customWidth="1" min="5" max="5" width="18.5"/>
    <col customWidth="1" min="6" max="6" width="21.13"/>
    <col customWidth="1" min="7" max="7" width="22.5"/>
    <col customWidth="1" min="8" max="8" width="20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5.7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5.75" customHeight="1">
      <c r="A3" s="4" t="s">
        <v>8</v>
      </c>
      <c r="B3" s="5">
        <v>1.0</v>
      </c>
      <c r="C3" s="6">
        <f>B3*'Component Lookup'!B21</f>
        <v>2</v>
      </c>
      <c r="D3" s="7">
        <f>B3*'Component Lookup'!C21</f>
        <v>16</v>
      </c>
      <c r="E3" s="7"/>
      <c r="F3" s="7">
        <f>B3*'Component Lookup'!E21</f>
        <v>60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5.75" customHeight="1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5.75" customHeight="1">
      <c r="A5" s="9" t="s">
        <v>9</v>
      </c>
      <c r="B5" s="5">
        <v>4.0</v>
      </c>
      <c r="C5" s="10">
        <f>B5*'Component Lookup'!B12</f>
        <v>28</v>
      </c>
      <c r="D5" s="10">
        <f>B5*'Component Lookup'!C12</f>
        <v>68</v>
      </c>
      <c r="E5" s="10"/>
      <c r="F5" s="10">
        <f>B5*'Component Lookup'!E12</f>
        <v>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ht="15.75" customHeight="1">
      <c r="A6" s="9" t="s">
        <v>10</v>
      </c>
      <c r="B6" s="5">
        <v>4.0</v>
      </c>
      <c r="C6" s="10">
        <f>B6*'Component Lookup'!B3</f>
        <v>28.4</v>
      </c>
      <c r="D6" s="10">
        <f>B6*'Component Lookup'!C3</f>
        <v>160</v>
      </c>
      <c r="E6" s="10"/>
      <c r="F6" s="10">
        <f>B6*'Component Lookup'!E3</f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ht="15.75" customHeight="1">
      <c r="A7" s="9" t="s">
        <v>11</v>
      </c>
      <c r="B7" s="5">
        <v>60.0</v>
      </c>
      <c r="C7" s="10">
        <f>B7*'Component Lookup'!B11</f>
        <v>840</v>
      </c>
      <c r="D7" s="10">
        <f>B7*'Component Lookup'!C11</f>
        <v>7200</v>
      </c>
      <c r="E7" s="10"/>
      <c r="F7" s="10">
        <f>B7*'Component Lookup'!E11</f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ht="15.75" customHeight="1">
      <c r="A8" s="9" t="s">
        <v>12</v>
      </c>
      <c r="B8" s="5">
        <v>1.0</v>
      </c>
      <c r="C8" s="10">
        <f>B8*'Component Lookup'!B4</f>
        <v>5</v>
      </c>
      <c r="D8" s="10">
        <f>B8*'Component Lookup'!C4</f>
        <v>38</v>
      </c>
      <c r="E8" s="10"/>
      <c r="F8" s="10">
        <f>B8*'Component Lookup'!E4</f>
        <v>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ht="15.75" customHeight="1">
      <c r="A9" s="9" t="s">
        <v>13</v>
      </c>
      <c r="B9" s="5">
        <v>6.0</v>
      </c>
      <c r="C9" s="11">
        <f>B9*'Component Lookup'!B5</f>
        <v>48</v>
      </c>
      <c r="D9" s="10">
        <f>B9*'Component Lookup'!C5</f>
        <v>614.4</v>
      </c>
      <c r="E9" s="11"/>
      <c r="F9" s="10">
        <f>B9*'Component Lookup'!E5</f>
        <v>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ht="15.75" customHeight="1">
      <c r="A10" s="9" t="s">
        <v>14</v>
      </c>
      <c r="B10" s="5">
        <v>18.0</v>
      </c>
      <c r="C10" s="10">
        <f>B10*'Component Lookup'!B10</f>
        <v>252</v>
      </c>
      <c r="D10" s="10">
        <f>B10*'Component Lookup'!C10</f>
        <v>2100.6</v>
      </c>
      <c r="E10" s="10"/>
      <c r="F10" s="10">
        <f>B10*'Component Lookup'!E10</f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ht="15.75" customHeight="1">
      <c r="A11" s="9" t="s">
        <v>15</v>
      </c>
      <c r="B11" s="5">
        <v>600.0</v>
      </c>
      <c r="C11" s="10"/>
      <c r="D11" s="10"/>
      <c r="E11" s="10">
        <f>(B11*B7) + (B11*B9) + (B11*B10)</f>
        <v>50400</v>
      </c>
      <c r="F11" s="10">
        <f>B11*'Component Lookup'!E11</f>
        <v>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ht="15.75" customHeight="1">
      <c r="A12" s="9" t="s">
        <v>16</v>
      </c>
      <c r="B12" s="5">
        <v>0.0</v>
      </c>
      <c r="C12" s="11">
        <f>B12*'Component Lookup'!B18</f>
        <v>0</v>
      </c>
      <c r="D12" s="10">
        <f>B12*'Component Lookup'!C18</f>
        <v>0</v>
      </c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ht="15.75" customHeight="1">
      <c r="A13" s="9" t="s">
        <v>17</v>
      </c>
      <c r="B13" s="5">
        <v>0.0</v>
      </c>
      <c r="C13" s="11">
        <f>B13*'Component Lookup'!B19</f>
        <v>0</v>
      </c>
      <c r="D13" s="10">
        <f>B13*'Component Lookup'!C19</f>
        <v>0</v>
      </c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ht="15.75" customHeight="1">
      <c r="A14" s="9" t="s">
        <v>18</v>
      </c>
      <c r="B14" s="5">
        <v>0.0</v>
      </c>
      <c r="C14" s="10">
        <f>B14*'Component Lookup'!B20</f>
        <v>0</v>
      </c>
      <c r="D14" s="10">
        <f>B14*'Component Lookup'!C20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ht="15.75" customHeight="1">
      <c r="A15" s="8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5.75" customHeight="1">
      <c r="A16" s="12" t="s">
        <v>19</v>
      </c>
      <c r="B16" s="5">
        <v>1.0</v>
      </c>
      <c r="C16" s="13">
        <f>B16*'Component Lookup'!B6</f>
        <v>32</v>
      </c>
      <c r="D16" s="13">
        <f>B16*'Component Lookup'!C6</f>
        <v>256</v>
      </c>
      <c r="E16" s="13"/>
      <c r="F16" s="13">
        <f>B16*'Component Lookup'!E6</f>
        <v>2600</v>
      </c>
      <c r="G16" s="13">
        <f>B16*'Component Lookup'!F6</f>
        <v>1000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ht="15.75" customHeight="1">
      <c r="A17" s="12" t="s">
        <v>20</v>
      </c>
      <c r="B17" s="5">
        <v>10.0</v>
      </c>
      <c r="C17" s="13">
        <f>B17*'Component Lookup'!B7</f>
        <v>20</v>
      </c>
      <c r="D17" s="13">
        <f>B17*'Component Lookup'!C7</f>
        <v>40</v>
      </c>
      <c r="E17" s="13"/>
      <c r="F17" s="13">
        <f>B17*'Component Lookup'!E7</f>
        <v>0</v>
      </c>
      <c r="G17" s="13">
        <f>B17*'Component Lookup'!F7</f>
        <v>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ht="15.75" customHeight="1">
      <c r="A18" s="12" t="s">
        <v>21</v>
      </c>
      <c r="B18" s="5">
        <v>2.0</v>
      </c>
      <c r="C18" s="13">
        <f>B18*'Component Lookup'!B8</f>
        <v>8</v>
      </c>
      <c r="D18" s="13">
        <f>B18*'Component Lookup'!C8</f>
        <v>32</v>
      </c>
      <c r="E18" s="13"/>
      <c r="F18" s="13">
        <f>B18*'Component Lookup'!E8</f>
        <v>0</v>
      </c>
      <c r="G18" s="13">
        <f>B18*'Component Lookup'!F8</f>
        <v>0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ht="15.75" customHeight="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ht="15.75" customHeight="1">
      <c r="A20" s="16" t="s">
        <v>22</v>
      </c>
      <c r="B20" s="17">
        <v>1.0</v>
      </c>
      <c r="C20" s="18">
        <f>B20*'Component Lookup'!B14</f>
        <v>10</v>
      </c>
      <c r="D20" s="18">
        <f>B20*'Component Lookup'!C14</f>
        <v>30</v>
      </c>
      <c r="E20" s="18"/>
      <c r="F20" s="18">
        <f>B20*'Component Lookup'!E14</f>
        <v>100</v>
      </c>
      <c r="G20" s="18">
        <f>B20*'Component Lookup'!F14</f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ht="15.75" customHeight="1">
      <c r="A21" s="16" t="s">
        <v>23</v>
      </c>
      <c r="B21" s="17">
        <v>1.0</v>
      </c>
      <c r="C21" s="18">
        <f>B21*'Component Lookup'!B15</f>
        <v>8</v>
      </c>
      <c r="D21" s="20">
        <f>B21*'Component Lookup'!C15</f>
        <v>32</v>
      </c>
      <c r="E21" s="18"/>
      <c r="F21" s="18">
        <f>B21*'Component Lookup'!E15</f>
        <v>100</v>
      </c>
      <c r="G21" s="18">
        <f>B21*'Component Lookup'!F15</f>
        <v>500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ht="15.75" customHeight="1">
      <c r="A22" s="16" t="s">
        <v>24</v>
      </c>
      <c r="B22" s="17">
        <v>5.0</v>
      </c>
      <c r="C22" s="18">
        <f>B22*'Component Lookup'!B16</f>
        <v>40</v>
      </c>
      <c r="D22" s="18">
        <f>B22*'Component Lookup'!C16</f>
        <v>80</v>
      </c>
      <c r="E22" s="18"/>
      <c r="F22" s="18">
        <f>B22*'Component Lookup'!E16</f>
        <v>0</v>
      </c>
      <c r="G22" s="18">
        <f>B22*'Component Lookup'!F16</f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ht="15.75" customHeight="1">
      <c r="A23" s="16" t="s">
        <v>25</v>
      </c>
      <c r="B23" s="17">
        <v>1.0</v>
      </c>
      <c r="C23" s="18">
        <f>B23*'Component Lookup'!B17</f>
        <v>32</v>
      </c>
      <c r="D23" s="18">
        <f>B23*'Component Lookup'!C17</f>
        <v>64</v>
      </c>
      <c r="E23" s="18"/>
      <c r="F23" s="18">
        <f>B23*'Component Lookup'!E17</f>
        <v>0</v>
      </c>
      <c r="G23" s="18">
        <f>B23*'Component Lookup'!F17</f>
        <v>0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ht="15.75" customHeight="1">
      <c r="A24" s="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5.75" customHeight="1">
      <c r="A25" s="21" t="s">
        <v>26</v>
      </c>
      <c r="B25" s="22">
        <v>12.0</v>
      </c>
      <c r="C25" s="23">
        <f>B25*'Component Lookup'!B13</f>
        <v>48</v>
      </c>
      <c r="D25" s="23">
        <f>B25*'Component Lookup'!C13</f>
        <v>96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ht="15.75" customHeight="1">
      <c r="A26" s="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5.75" customHeight="1">
      <c r="A27" s="25" t="s">
        <v>27</v>
      </c>
      <c r="B27" s="26"/>
      <c r="C27" s="26">
        <f t="shared" ref="C27:D27" si="1">SUM(C3:C25)</f>
        <v>1401.4</v>
      </c>
      <c r="D27" s="26">
        <f t="shared" si="1"/>
        <v>10827</v>
      </c>
      <c r="E27" s="26">
        <f>SUM(E5:E25)</f>
        <v>50400</v>
      </c>
      <c r="F27" s="26">
        <f>SUM(F3:F25)</f>
        <v>2860</v>
      </c>
      <c r="G27" s="26">
        <f>SUM(G5:G25)</f>
        <v>1500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ht="15.75" customHeight="1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5.75" customHeight="1">
      <c r="A29" s="8"/>
      <c r="B29" s="27" t="s">
        <v>28</v>
      </c>
      <c r="C29" s="1" t="s">
        <v>29</v>
      </c>
      <c r="D29" s="1" t="s">
        <v>30</v>
      </c>
      <c r="E29" s="2" t="s">
        <v>31</v>
      </c>
      <c r="F29" s="28" t="s">
        <v>32</v>
      </c>
      <c r="G29" s="3"/>
      <c r="H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5.75" customHeight="1">
      <c r="A30" s="8" t="s">
        <v>33</v>
      </c>
      <c r="B30" s="5">
        <v>96.0</v>
      </c>
      <c r="C30" s="3">
        <f>(B30-8)</f>
        <v>88</v>
      </c>
      <c r="D30" s="3">
        <f>C27</f>
        <v>1401.4</v>
      </c>
      <c r="E30" s="3">
        <f>ROUND((D30 / C30), 1)</f>
        <v>15.9</v>
      </c>
      <c r="F30" s="29">
        <f>(ROUNDUP(max(E30,E31,E33),0))</f>
        <v>19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5.75" customHeight="1">
      <c r="A31" s="8" t="s">
        <v>34</v>
      </c>
      <c r="B31" s="5">
        <v>700.0</v>
      </c>
      <c r="C31" s="30">
        <f>(B31-16)</f>
        <v>684</v>
      </c>
      <c r="D31" s="3">
        <f>D27</f>
        <v>10827</v>
      </c>
      <c r="E31" s="3">
        <f>ROUND((D31/(C31*0.85)), 1)</f>
        <v>18.6</v>
      </c>
      <c r="F31" s="31" t="s">
        <v>35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5.75" customHeight="1">
      <c r="A32" s="8" t="s">
        <v>36</v>
      </c>
      <c r="B32" s="5">
        <v>1500.0</v>
      </c>
      <c r="C32" s="3" t="s">
        <v>37</v>
      </c>
      <c r="D32" s="3">
        <f>((F27 + B34)*F30) + C37</f>
        <v>74796</v>
      </c>
      <c r="E32" s="3">
        <f t="shared" ref="E32:E33" si="2">ROUND(D32/B32, 1)</f>
        <v>49.9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5.75" customHeight="1">
      <c r="A33" s="8" t="s">
        <v>38</v>
      </c>
      <c r="B33" s="5">
        <v>3092.0</v>
      </c>
      <c r="C33" s="3" t="s">
        <v>39</v>
      </c>
      <c r="D33" s="3">
        <f>E27+C36</f>
        <v>50400</v>
      </c>
      <c r="E33" s="3">
        <f t="shared" si="2"/>
        <v>16.3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5.75" customHeight="1">
      <c r="A34" s="8" t="s">
        <v>40</v>
      </c>
      <c r="B34" s="3">
        <v>1024.0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5.75" customHeight="1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5.75" customHeight="1">
      <c r="A36" s="8" t="s">
        <v>41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5.75" customHeight="1">
      <c r="A37" s="32" t="s">
        <v>42</v>
      </c>
      <c r="B37" s="33">
        <v>1000.0</v>
      </c>
      <c r="C37" s="33">
        <v>1000.0</v>
      </c>
      <c r="D37" s="34" t="s">
        <v>43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5.75" customHeight="1">
      <c r="A38" s="35" t="s">
        <v>44</v>
      </c>
      <c r="C38" s="36">
        <f>G27</f>
        <v>1500</v>
      </c>
      <c r="G38" s="36"/>
    </row>
    <row r="39" ht="15.75" customHeight="1">
      <c r="A39" s="37"/>
      <c r="C39" s="36"/>
      <c r="G39" s="36"/>
    </row>
    <row r="40" ht="15.75" customHeight="1">
      <c r="A40" s="38" t="s">
        <v>45</v>
      </c>
      <c r="B40" s="39" t="s">
        <v>46</v>
      </c>
      <c r="C40" s="39" t="s">
        <v>47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ht="15.75" customHeight="1">
      <c r="A41" s="37" t="s">
        <v>48</v>
      </c>
      <c r="B41" s="36" t="s">
        <v>49</v>
      </c>
      <c r="C41" s="36" t="s">
        <v>50</v>
      </c>
      <c r="G41" s="36"/>
    </row>
    <row r="42" ht="15.75" customHeight="1">
      <c r="A42" s="37"/>
      <c r="B42" s="36" t="s">
        <v>51</v>
      </c>
      <c r="C42" s="36" t="s">
        <v>52</v>
      </c>
      <c r="G42" s="36"/>
    </row>
    <row r="43" ht="15.75" customHeight="1">
      <c r="A43" s="37"/>
      <c r="B43" s="36" t="s">
        <v>53</v>
      </c>
      <c r="C43" s="36" t="s">
        <v>54</v>
      </c>
      <c r="G43" s="36"/>
    </row>
    <row r="44" ht="15.75" customHeight="1">
      <c r="A44" s="37"/>
      <c r="B44" s="36"/>
    </row>
    <row r="45" ht="15.75" customHeight="1">
      <c r="A45" s="40" t="s">
        <v>55</v>
      </c>
      <c r="B45" s="41" t="s">
        <v>56</v>
      </c>
      <c r="C45" s="41"/>
      <c r="D45" s="41"/>
      <c r="E45" s="41"/>
      <c r="F45" s="41"/>
    </row>
    <row r="46" ht="15.75" customHeight="1">
      <c r="A46" s="40" t="s">
        <v>57</v>
      </c>
      <c r="B46" s="42" t="s">
        <v>58</v>
      </c>
      <c r="C46" s="41"/>
      <c r="D46" s="41"/>
      <c r="E46" s="41"/>
      <c r="F46" s="41"/>
    </row>
    <row r="47" ht="15.75" customHeight="1">
      <c r="A47" s="40"/>
      <c r="B47" s="43" t="s">
        <v>59</v>
      </c>
      <c r="C47" s="41"/>
      <c r="D47" s="41"/>
      <c r="E47" s="41"/>
      <c r="F47" s="41"/>
    </row>
    <row r="48" ht="15.75" customHeight="1">
      <c r="A48" s="40"/>
      <c r="B48" s="43" t="s">
        <v>60</v>
      </c>
      <c r="C48" s="41"/>
      <c r="D48" s="41"/>
      <c r="E48" s="41"/>
      <c r="F48" s="41"/>
    </row>
    <row r="49" ht="15.75" customHeight="1">
      <c r="A49" s="40"/>
      <c r="B49" s="44" t="s">
        <v>61</v>
      </c>
      <c r="C49" s="41"/>
      <c r="D49" s="41"/>
      <c r="E49" s="41"/>
      <c r="F49" s="41"/>
    </row>
    <row r="50" ht="15.75" customHeight="1">
      <c r="A50" s="37"/>
    </row>
    <row r="51" ht="15.75" customHeight="1">
      <c r="A51" s="37"/>
    </row>
    <row r="52" ht="15.75" customHeight="1">
      <c r="A52" s="37"/>
    </row>
    <row r="53" ht="15.75" customHeight="1">
      <c r="A53" s="37"/>
    </row>
    <row r="54" ht="15.75" customHeight="1">
      <c r="A54" s="37"/>
    </row>
    <row r="55" ht="15.75" customHeight="1">
      <c r="A55" s="37"/>
    </row>
    <row r="56" ht="15.75" customHeight="1">
      <c r="A56" s="37"/>
    </row>
    <row r="57" ht="15.75" customHeight="1">
      <c r="A57" s="37"/>
    </row>
    <row r="58" ht="15.75" customHeight="1">
      <c r="A58" s="37"/>
    </row>
    <row r="59" ht="15.75" customHeight="1">
      <c r="A59" s="37"/>
    </row>
    <row r="60" ht="15.75" customHeight="1">
      <c r="A60" s="37"/>
    </row>
    <row r="61" ht="15.75" customHeight="1">
      <c r="A61" s="37"/>
    </row>
    <row r="62" ht="15.75" customHeight="1">
      <c r="A62" s="37"/>
    </row>
    <row r="63" ht="15.75" customHeight="1">
      <c r="A63" s="37"/>
    </row>
    <row r="64" ht="15.75" customHeight="1">
      <c r="A64" s="37"/>
    </row>
    <row r="65" ht="15.75" customHeight="1">
      <c r="A65" s="37"/>
    </row>
    <row r="66" ht="15.75" customHeight="1">
      <c r="A66" s="37"/>
    </row>
    <row r="67" ht="15.75" customHeight="1">
      <c r="A67" s="37"/>
    </row>
    <row r="68" ht="15.75" customHeight="1">
      <c r="A68" s="37"/>
    </row>
    <row r="69" ht="15.75" customHeight="1">
      <c r="A69" s="37"/>
    </row>
    <row r="70" ht="15.75" customHeight="1">
      <c r="A70" s="37"/>
    </row>
    <row r="71" ht="15.75" customHeight="1">
      <c r="A71" s="37"/>
    </row>
    <row r="72" ht="15.75" customHeight="1">
      <c r="A72" s="37"/>
    </row>
    <row r="73" ht="15.75" customHeight="1">
      <c r="A73" s="37"/>
    </row>
    <row r="74" ht="15.75" customHeight="1">
      <c r="A74" s="37"/>
    </row>
    <row r="75" ht="15.75" customHeight="1">
      <c r="A75" s="37"/>
    </row>
    <row r="76" ht="15.75" customHeight="1">
      <c r="A76" s="37"/>
    </row>
    <row r="77" ht="15.75" customHeight="1">
      <c r="A77" s="37"/>
    </row>
    <row r="78" ht="15.75" customHeight="1">
      <c r="A78" s="37"/>
    </row>
    <row r="79" ht="15.75" customHeight="1">
      <c r="A79" s="37"/>
    </row>
    <row r="80" ht="15.75" customHeight="1">
      <c r="A80" s="37"/>
    </row>
    <row r="81" ht="15.75" customHeight="1">
      <c r="A81" s="37"/>
    </row>
    <row r="82" ht="15.75" customHeight="1">
      <c r="A82" s="37"/>
    </row>
    <row r="83" ht="15.75" customHeight="1">
      <c r="A83" s="37"/>
    </row>
    <row r="84" ht="15.75" customHeight="1">
      <c r="A84" s="37"/>
    </row>
    <row r="85" ht="15.75" customHeight="1">
      <c r="A85" s="37"/>
    </row>
    <row r="86" ht="15.75" customHeight="1">
      <c r="A86" s="37"/>
    </row>
    <row r="87" ht="15.75" customHeight="1">
      <c r="A87" s="37"/>
    </row>
    <row r="88" ht="15.75" customHeight="1">
      <c r="A88" s="37"/>
    </row>
    <row r="89" ht="15.75" customHeight="1">
      <c r="A89" s="37"/>
    </row>
    <row r="90" ht="15.75" customHeight="1">
      <c r="A90" s="37"/>
    </row>
    <row r="91" ht="15.75" customHeight="1">
      <c r="A91" s="37"/>
    </row>
    <row r="92" ht="15.75" customHeight="1">
      <c r="A92" s="37"/>
    </row>
    <row r="93" ht="15.75" customHeight="1">
      <c r="A93" s="37"/>
    </row>
    <row r="94" ht="15.75" customHeight="1">
      <c r="A94" s="37"/>
    </row>
    <row r="95" ht="15.75" customHeight="1">
      <c r="A95" s="37"/>
    </row>
    <row r="96" ht="15.75" customHeight="1">
      <c r="A96" s="37"/>
    </row>
    <row r="97" ht="15.75" customHeight="1">
      <c r="A97" s="37"/>
    </row>
    <row r="98" ht="15.75" customHeight="1">
      <c r="A98" s="37"/>
    </row>
    <row r="99" ht="15.75" customHeight="1">
      <c r="A99" s="37"/>
    </row>
    <row r="100" ht="15.75" customHeight="1">
      <c r="A100" s="37"/>
    </row>
    <row r="101" ht="15.75" customHeight="1">
      <c r="A101" s="37"/>
    </row>
    <row r="102" ht="15.75" customHeight="1">
      <c r="A102" s="37"/>
    </row>
    <row r="103" ht="15.75" customHeight="1">
      <c r="A103" s="37"/>
    </row>
    <row r="104" ht="15.75" customHeight="1">
      <c r="A104" s="37"/>
    </row>
    <row r="105" ht="15.75" customHeight="1">
      <c r="A105" s="37"/>
    </row>
    <row r="106" ht="15.75" customHeight="1">
      <c r="A106" s="37"/>
    </row>
    <row r="107" ht="15.75" customHeight="1">
      <c r="A107" s="37"/>
    </row>
    <row r="108" ht="15.75" customHeight="1">
      <c r="A108" s="37"/>
    </row>
    <row r="109" ht="15.75" customHeight="1">
      <c r="A109" s="37"/>
    </row>
    <row r="110" ht="15.75" customHeight="1">
      <c r="A110" s="37"/>
    </row>
    <row r="111" ht="15.75" customHeight="1">
      <c r="A111" s="37"/>
    </row>
    <row r="112" ht="15.75" customHeight="1">
      <c r="A112" s="37"/>
    </row>
    <row r="113" ht="15.75" customHeight="1">
      <c r="A113" s="37"/>
    </row>
    <row r="114" ht="15.75" customHeight="1">
      <c r="A114" s="37"/>
    </row>
    <row r="115" ht="15.75" customHeight="1">
      <c r="A115" s="37"/>
    </row>
    <row r="116" ht="15.75" customHeight="1">
      <c r="A116" s="37"/>
    </row>
    <row r="117" ht="15.75" customHeight="1">
      <c r="A117" s="37"/>
    </row>
    <row r="118" ht="15.75" customHeight="1">
      <c r="A118" s="37"/>
    </row>
    <row r="119" ht="15.75" customHeight="1">
      <c r="A119" s="37"/>
    </row>
    <row r="120" ht="15.75" customHeight="1">
      <c r="A120" s="37"/>
    </row>
    <row r="121" ht="15.75" customHeight="1">
      <c r="A121" s="37"/>
    </row>
    <row r="122" ht="15.75" customHeight="1">
      <c r="A122" s="37"/>
    </row>
    <row r="123" ht="15.75" customHeight="1">
      <c r="A123" s="37"/>
    </row>
    <row r="124" ht="15.75" customHeight="1">
      <c r="A124" s="37"/>
    </row>
    <row r="125" ht="15.75" customHeight="1">
      <c r="A125" s="37"/>
    </row>
    <row r="126" ht="15.75" customHeight="1">
      <c r="A126" s="37"/>
    </row>
    <row r="127" ht="15.75" customHeight="1">
      <c r="A127" s="37"/>
    </row>
    <row r="128" ht="15.75" customHeight="1">
      <c r="A128" s="37"/>
    </row>
    <row r="129" ht="15.75" customHeight="1">
      <c r="A129" s="37"/>
    </row>
    <row r="130" ht="15.75" customHeight="1">
      <c r="A130" s="37"/>
    </row>
    <row r="131" ht="15.75" customHeight="1">
      <c r="A131" s="37"/>
    </row>
    <row r="132" ht="15.75" customHeight="1">
      <c r="A132" s="37"/>
    </row>
    <row r="133" ht="15.75" customHeight="1">
      <c r="A133" s="37"/>
    </row>
    <row r="134" ht="15.75" customHeight="1">
      <c r="A134" s="37"/>
    </row>
    <row r="135" ht="15.75" customHeight="1">
      <c r="A135" s="37"/>
    </row>
    <row r="136" ht="15.75" customHeight="1">
      <c r="A136" s="37"/>
    </row>
    <row r="137" ht="15.75" customHeight="1">
      <c r="A137" s="37"/>
    </row>
    <row r="138" ht="15.75" customHeight="1">
      <c r="A138" s="37"/>
    </row>
    <row r="139" ht="15.75" customHeight="1">
      <c r="A139" s="37"/>
    </row>
    <row r="140" ht="15.75" customHeight="1">
      <c r="A140" s="37"/>
    </row>
    <row r="141" ht="15.75" customHeight="1">
      <c r="A141" s="37"/>
    </row>
    <row r="142" ht="15.75" customHeight="1">
      <c r="A142" s="37"/>
    </row>
    <row r="143" ht="15.75" customHeight="1">
      <c r="A143" s="37"/>
    </row>
    <row r="144" ht="15.75" customHeight="1">
      <c r="A144" s="37"/>
    </row>
    <row r="145" ht="15.75" customHeight="1">
      <c r="A145" s="37"/>
    </row>
    <row r="146" ht="15.75" customHeight="1">
      <c r="A146" s="37"/>
    </row>
    <row r="147" ht="15.75" customHeight="1">
      <c r="A147" s="37"/>
    </row>
    <row r="148" ht="15.75" customHeight="1">
      <c r="A148" s="37"/>
    </row>
    <row r="149" ht="15.75" customHeight="1">
      <c r="A149" s="37"/>
    </row>
    <row r="150" ht="15.75" customHeight="1">
      <c r="A150" s="37"/>
    </row>
    <row r="151" ht="15.75" customHeight="1">
      <c r="A151" s="37"/>
    </row>
    <row r="152" ht="15.75" customHeight="1">
      <c r="A152" s="37"/>
    </row>
    <row r="153" ht="15.75" customHeight="1">
      <c r="A153" s="37"/>
    </row>
    <row r="154" ht="15.75" customHeight="1">
      <c r="A154" s="37"/>
    </row>
    <row r="155" ht="15.75" customHeight="1">
      <c r="A155" s="37"/>
    </row>
    <row r="156" ht="15.75" customHeight="1">
      <c r="A156" s="37"/>
    </row>
    <row r="157" ht="15.75" customHeight="1">
      <c r="A157" s="37"/>
    </row>
    <row r="158" ht="15.75" customHeight="1">
      <c r="A158" s="37"/>
    </row>
    <row r="159" ht="15.75" customHeight="1">
      <c r="A159" s="37"/>
    </row>
    <row r="160" ht="15.75" customHeight="1">
      <c r="A160" s="37"/>
    </row>
    <row r="161" ht="15.75" customHeight="1">
      <c r="A161" s="37"/>
    </row>
    <row r="162" ht="15.75" customHeight="1">
      <c r="A162" s="37"/>
    </row>
    <row r="163" ht="15.75" customHeight="1">
      <c r="A163" s="37"/>
    </row>
    <row r="164" ht="15.75" customHeight="1">
      <c r="A164" s="37"/>
    </row>
    <row r="165" ht="15.75" customHeight="1">
      <c r="A165" s="37"/>
    </row>
    <row r="166" ht="15.75" customHeight="1">
      <c r="A166" s="37"/>
    </row>
    <row r="167" ht="15.75" customHeight="1">
      <c r="A167" s="37"/>
    </row>
    <row r="168" ht="15.75" customHeight="1">
      <c r="A168" s="37"/>
    </row>
    <row r="169" ht="15.75" customHeight="1">
      <c r="A169" s="37"/>
    </row>
    <row r="170" ht="15.75" customHeight="1">
      <c r="A170" s="37"/>
    </row>
    <row r="171" ht="15.75" customHeight="1">
      <c r="A171" s="37"/>
    </row>
    <row r="172" ht="15.75" customHeight="1">
      <c r="A172" s="37"/>
    </row>
    <row r="173" ht="15.75" customHeight="1">
      <c r="A173" s="37"/>
    </row>
    <row r="174" ht="15.75" customHeight="1">
      <c r="A174" s="37"/>
    </row>
    <row r="175" ht="15.75" customHeight="1">
      <c r="A175" s="37"/>
    </row>
    <row r="176" ht="15.75" customHeight="1">
      <c r="A176" s="37"/>
    </row>
    <row r="177" ht="15.75" customHeight="1">
      <c r="A177" s="37"/>
    </row>
    <row r="178" ht="15.75" customHeight="1">
      <c r="A178" s="37"/>
    </row>
    <row r="179" ht="15.75" customHeight="1">
      <c r="A179" s="37"/>
    </row>
    <row r="180" ht="15.75" customHeight="1">
      <c r="A180" s="37"/>
    </row>
    <row r="181" ht="15.75" customHeight="1">
      <c r="A181" s="37"/>
    </row>
    <row r="182" ht="15.75" customHeight="1">
      <c r="A182" s="37"/>
    </row>
    <row r="183" ht="15.75" customHeight="1">
      <c r="A183" s="37"/>
    </row>
    <row r="184" ht="15.75" customHeight="1">
      <c r="A184" s="37"/>
    </row>
    <row r="185" ht="15.75" customHeight="1">
      <c r="A185" s="37"/>
    </row>
    <row r="186" ht="15.75" customHeight="1">
      <c r="A186" s="37"/>
    </row>
    <row r="187" ht="15.75" customHeight="1">
      <c r="A187" s="37"/>
    </row>
    <row r="188" ht="15.75" customHeight="1">
      <c r="A188" s="37"/>
    </row>
    <row r="189" ht="15.75" customHeight="1">
      <c r="A189" s="37"/>
    </row>
    <row r="190" ht="15.75" customHeight="1">
      <c r="A190" s="37"/>
    </row>
    <row r="191" ht="15.75" customHeight="1">
      <c r="A191" s="37"/>
    </row>
    <row r="192" ht="15.75" customHeight="1">
      <c r="A192" s="37"/>
    </row>
    <row r="193" ht="15.75" customHeight="1">
      <c r="A193" s="37"/>
    </row>
    <row r="194" ht="15.75" customHeight="1">
      <c r="A194" s="37"/>
    </row>
    <row r="195" ht="15.75" customHeight="1">
      <c r="A195" s="37"/>
    </row>
    <row r="196" ht="15.75" customHeight="1">
      <c r="A196" s="37"/>
    </row>
    <row r="197" ht="15.75" customHeight="1">
      <c r="A197" s="37"/>
    </row>
    <row r="198" ht="15.75" customHeight="1">
      <c r="A198" s="37"/>
    </row>
    <row r="199" ht="15.75" customHeight="1">
      <c r="A199" s="37"/>
    </row>
    <row r="200" ht="15.75" customHeight="1">
      <c r="A200" s="37"/>
    </row>
    <row r="201" ht="15.75" customHeight="1">
      <c r="A201" s="37"/>
    </row>
    <row r="202" ht="15.75" customHeight="1">
      <c r="A202" s="37"/>
    </row>
    <row r="203" ht="15.75" customHeight="1">
      <c r="A203" s="37"/>
    </row>
    <row r="204" ht="15.75" customHeight="1">
      <c r="A204" s="37"/>
    </row>
    <row r="205" ht="15.75" customHeight="1">
      <c r="A205" s="37"/>
    </row>
    <row r="206" ht="15.75" customHeight="1">
      <c r="A206" s="37"/>
    </row>
    <row r="207" ht="15.75" customHeight="1">
      <c r="A207" s="37"/>
    </row>
    <row r="208" ht="15.75" customHeight="1">
      <c r="A208" s="37"/>
    </row>
    <row r="209" ht="15.75" customHeight="1">
      <c r="A209" s="37"/>
    </row>
    <row r="210" ht="15.75" customHeight="1">
      <c r="A210" s="37"/>
    </row>
    <row r="211" ht="15.75" customHeight="1">
      <c r="A211" s="37"/>
    </row>
    <row r="212" ht="15.75" customHeight="1">
      <c r="A212" s="37"/>
    </row>
    <row r="213" ht="15.75" customHeight="1">
      <c r="A213" s="37"/>
    </row>
    <row r="214" ht="15.75" customHeight="1">
      <c r="A214" s="37"/>
    </row>
    <row r="215" ht="15.75" customHeight="1">
      <c r="A215" s="37"/>
    </row>
    <row r="216" ht="15.75" customHeight="1">
      <c r="A216" s="37"/>
    </row>
    <row r="217" ht="15.75" customHeight="1">
      <c r="A217" s="37"/>
    </row>
    <row r="218" ht="15.75" customHeight="1">
      <c r="A218" s="37"/>
    </row>
    <row r="219" ht="15.75" customHeight="1">
      <c r="A219" s="37"/>
    </row>
    <row r="220" ht="15.75" customHeight="1">
      <c r="A220" s="37"/>
    </row>
    <row r="221" ht="15.75" customHeight="1">
      <c r="A221" s="37"/>
    </row>
    <row r="222" ht="15.75" customHeight="1">
      <c r="A222" s="37"/>
    </row>
    <row r="223" ht="15.75" customHeight="1">
      <c r="A223" s="37"/>
    </row>
    <row r="224" ht="15.75" customHeight="1">
      <c r="A224" s="37"/>
    </row>
    <row r="225" ht="15.75" customHeight="1">
      <c r="A225" s="37"/>
    </row>
    <row r="226" ht="15.75" customHeight="1">
      <c r="A226" s="37"/>
    </row>
    <row r="227" ht="15.75" customHeight="1">
      <c r="A227" s="37"/>
    </row>
    <row r="228" ht="15.75" customHeight="1">
      <c r="A228" s="37"/>
    </row>
    <row r="229" ht="15.75" customHeight="1">
      <c r="A229" s="37"/>
    </row>
    <row r="230" ht="15.75" customHeight="1">
      <c r="A230" s="37"/>
    </row>
    <row r="231" ht="15.75" customHeight="1">
      <c r="A231" s="37"/>
    </row>
    <row r="232" ht="15.75" customHeight="1">
      <c r="A232" s="37"/>
    </row>
    <row r="233" ht="15.75" customHeight="1">
      <c r="A233" s="37"/>
    </row>
    <row r="234" ht="15.75" customHeight="1">
      <c r="A234" s="37"/>
    </row>
    <row r="235" ht="15.75" customHeight="1">
      <c r="A235" s="37"/>
    </row>
    <row r="236" ht="15.75" customHeight="1">
      <c r="A236" s="37"/>
    </row>
    <row r="237" ht="15.75" customHeight="1">
      <c r="A237" s="37"/>
    </row>
    <row r="238" ht="15.75" customHeight="1">
      <c r="A238" s="37"/>
    </row>
    <row r="239" ht="15.75" customHeight="1">
      <c r="A239" s="37"/>
    </row>
    <row r="240" ht="15.75" customHeight="1">
      <c r="A240" s="37"/>
    </row>
    <row r="241" ht="15.75" customHeight="1">
      <c r="A241" s="37"/>
    </row>
    <row r="242" ht="15.75" customHeight="1">
      <c r="A242" s="37"/>
    </row>
    <row r="243" ht="15.75" customHeight="1">
      <c r="A243" s="37"/>
    </row>
    <row r="244" ht="15.75" customHeight="1">
      <c r="A244" s="37"/>
    </row>
    <row r="245" ht="15.75" customHeight="1">
      <c r="A245" s="37"/>
    </row>
    <row r="246" ht="15.75" customHeight="1">
      <c r="A246" s="37"/>
    </row>
    <row r="247" ht="15.75" customHeight="1">
      <c r="A247" s="37"/>
    </row>
    <row r="248" ht="15.75" customHeight="1">
      <c r="A248" s="37"/>
    </row>
    <row r="249" ht="15.75" customHeight="1">
      <c r="A249" s="37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dataValidations>
    <dataValidation type="list" allowBlank="1" sqref="B25">
      <formula1>"1,2,3,4,5,6,7,8,9,10,11,12"</formula1>
    </dataValidation>
  </dataValidations>
  <hyperlinks>
    <hyperlink r:id="rId1" location="guaranteed-engine-manager-cpu" ref="B48"/>
    <hyperlink r:id="rId2" location="guaranteed-replica-manager-cpu" ref="B49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8.75"/>
    <col customWidth="1" min="2" max="2" width="20.0"/>
    <col customWidth="1" min="3" max="3" width="17.5"/>
    <col customWidth="1" min="4" max="4" width="18.0"/>
    <col customWidth="1" min="5" max="5" width="19.0"/>
    <col customWidth="1" min="6" max="6" width="22.25"/>
  </cols>
  <sheetData>
    <row r="1" ht="15.75" customHeight="1">
      <c r="A1" s="37" t="s">
        <v>1</v>
      </c>
      <c r="B1" s="36" t="s">
        <v>62</v>
      </c>
      <c r="C1" s="36" t="s">
        <v>4</v>
      </c>
      <c r="D1" s="36" t="s">
        <v>63</v>
      </c>
      <c r="E1" s="36" t="s">
        <v>6</v>
      </c>
      <c r="F1" s="36" t="s">
        <v>7</v>
      </c>
      <c r="G1" s="36" t="s">
        <v>64</v>
      </c>
    </row>
    <row r="2" ht="15.75" customHeight="1">
      <c r="A2" s="37" t="s">
        <v>65</v>
      </c>
      <c r="B2" s="36">
        <v>8.0</v>
      </c>
      <c r="C2" s="36">
        <v>16.0</v>
      </c>
      <c r="D2" s="36">
        <v>0.0</v>
      </c>
      <c r="E2" s="36">
        <v>1024.0</v>
      </c>
      <c r="F2" s="36">
        <v>0.0</v>
      </c>
    </row>
    <row r="3" ht="15.75" customHeight="1">
      <c r="A3" s="37" t="s">
        <v>66</v>
      </c>
      <c r="B3" s="36">
        <v>7.1</v>
      </c>
      <c r="C3" s="36">
        <v>40.0</v>
      </c>
      <c r="D3" s="36">
        <v>0.0</v>
      </c>
      <c r="E3" s="36">
        <v>0.0</v>
      </c>
      <c r="F3" s="36">
        <v>0.0</v>
      </c>
    </row>
    <row r="4" ht="15.75" customHeight="1">
      <c r="A4" s="37" t="s">
        <v>67</v>
      </c>
      <c r="B4" s="36">
        <v>5.0</v>
      </c>
      <c r="C4" s="36">
        <v>38.0</v>
      </c>
      <c r="D4" s="36">
        <v>0.0</v>
      </c>
      <c r="E4" s="36">
        <v>0.0</v>
      </c>
      <c r="F4" s="36">
        <v>0.0</v>
      </c>
    </row>
    <row r="5" ht="15.75" customHeight="1">
      <c r="A5" s="37" t="s">
        <v>68</v>
      </c>
      <c r="B5" s="36">
        <v>8.0</v>
      </c>
      <c r="C5" s="36">
        <v>102.4</v>
      </c>
      <c r="D5" s="36">
        <v>600.0</v>
      </c>
      <c r="E5" s="36">
        <v>0.0</v>
      </c>
      <c r="F5" s="36">
        <v>0.0</v>
      </c>
      <c r="G5" s="36" t="s">
        <v>69</v>
      </c>
    </row>
    <row r="6" ht="15.75" customHeight="1">
      <c r="A6" s="37" t="s">
        <v>70</v>
      </c>
      <c r="B6" s="36">
        <v>32.0</v>
      </c>
      <c r="C6" s="36">
        <v>256.0</v>
      </c>
      <c r="D6" s="36">
        <v>0.0</v>
      </c>
      <c r="E6" s="36">
        <v>2600.0</v>
      </c>
      <c r="F6" s="36">
        <v>1000.0</v>
      </c>
      <c r="H6" s="36" t="s">
        <v>71</v>
      </c>
    </row>
    <row r="7" ht="15.75" customHeight="1">
      <c r="A7" s="37" t="s">
        <v>72</v>
      </c>
      <c r="B7" s="36">
        <v>2.0</v>
      </c>
      <c r="C7" s="36">
        <v>4.0</v>
      </c>
      <c r="D7" s="36">
        <v>0.0</v>
      </c>
      <c r="E7" s="36">
        <v>0.0</v>
      </c>
      <c r="F7" s="36">
        <v>0.0</v>
      </c>
    </row>
    <row r="8" ht="15.75" customHeight="1">
      <c r="A8" s="37" t="s">
        <v>73</v>
      </c>
      <c r="B8" s="36">
        <v>4.0</v>
      </c>
      <c r="C8" s="36">
        <v>16.0</v>
      </c>
      <c r="D8" s="36">
        <v>0.0</v>
      </c>
      <c r="E8" s="36">
        <v>0.0</v>
      </c>
      <c r="F8" s="36">
        <v>0.0</v>
      </c>
    </row>
    <row r="9" ht="15.75" customHeight="1">
      <c r="A9" s="37" t="s">
        <v>74</v>
      </c>
      <c r="B9" s="36">
        <v>16.0</v>
      </c>
      <c r="C9" s="36">
        <v>64.0</v>
      </c>
      <c r="D9" s="36">
        <v>0.0</v>
      </c>
      <c r="E9" s="36">
        <v>0.0</v>
      </c>
      <c r="F9" s="36">
        <v>0.0</v>
      </c>
    </row>
    <row r="10" ht="15.75" customHeight="1">
      <c r="A10" s="37" t="s">
        <v>75</v>
      </c>
      <c r="B10" s="36">
        <v>14.0</v>
      </c>
      <c r="C10" s="36">
        <v>116.7</v>
      </c>
      <c r="D10" s="36">
        <v>600.0</v>
      </c>
      <c r="E10" s="36">
        <v>0.0</v>
      </c>
      <c r="F10" s="36">
        <v>0.0</v>
      </c>
      <c r="G10" s="36" t="s">
        <v>76</v>
      </c>
    </row>
    <row r="11" ht="15.75" customHeight="1">
      <c r="A11" s="37" t="s">
        <v>77</v>
      </c>
      <c r="B11" s="36">
        <v>14.0</v>
      </c>
      <c r="C11" s="36">
        <v>120.0</v>
      </c>
      <c r="D11" s="36">
        <v>600.0</v>
      </c>
      <c r="E11" s="36">
        <v>0.0</v>
      </c>
      <c r="F11" s="36">
        <v>0.0</v>
      </c>
    </row>
    <row r="12" ht="15.75" customHeight="1">
      <c r="A12" s="35" t="s">
        <v>78</v>
      </c>
      <c r="B12" s="36">
        <v>7.0</v>
      </c>
      <c r="C12" s="36">
        <v>17.0</v>
      </c>
      <c r="D12" s="36">
        <v>0.0</v>
      </c>
      <c r="E12" s="36">
        <v>0.0</v>
      </c>
      <c r="F12" s="36">
        <v>0.0</v>
      </c>
    </row>
    <row r="13" ht="15.75" customHeight="1">
      <c r="A13" s="45" t="s">
        <v>79</v>
      </c>
      <c r="B13" s="46">
        <v>4.0</v>
      </c>
      <c r="C13" s="46">
        <v>8.0</v>
      </c>
      <c r="D13" s="46">
        <v>0.0</v>
      </c>
      <c r="E13" s="46">
        <v>0.0</v>
      </c>
      <c r="F13" s="46">
        <v>0.0</v>
      </c>
      <c r="G13" s="45"/>
      <c r="H13" s="45" t="s">
        <v>80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15.75" customHeight="1">
      <c r="A14" s="47" t="s">
        <v>22</v>
      </c>
      <c r="B14" s="46">
        <v>10.0</v>
      </c>
      <c r="C14" s="46">
        <v>30.0</v>
      </c>
      <c r="D14" s="46">
        <v>0.0</v>
      </c>
      <c r="E14" s="46">
        <v>100.0</v>
      </c>
      <c r="F14" s="46">
        <v>0.0</v>
      </c>
      <c r="G14" s="45"/>
      <c r="H14" s="45" t="s">
        <v>81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15.75" customHeight="1">
      <c r="A15" s="47" t="s">
        <v>82</v>
      </c>
      <c r="B15" s="46">
        <v>8.0</v>
      </c>
      <c r="C15" s="46">
        <v>32.0</v>
      </c>
      <c r="D15" s="46">
        <v>0.0</v>
      </c>
      <c r="E15" s="46">
        <v>100.0</v>
      </c>
      <c r="F15" s="46">
        <v>500.0</v>
      </c>
      <c r="G15" s="45"/>
      <c r="H15" s="45" t="s">
        <v>83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5.75" customHeight="1">
      <c r="A16" s="47" t="s">
        <v>84</v>
      </c>
      <c r="B16" s="46">
        <v>8.0</v>
      </c>
      <c r="C16" s="46">
        <v>16.0</v>
      </c>
      <c r="D16" s="46">
        <v>0.0</v>
      </c>
      <c r="E16" s="46">
        <v>0.0</v>
      </c>
      <c r="F16" s="46">
        <v>0.0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15.75" customHeight="1">
      <c r="A17" s="47" t="s">
        <v>85</v>
      </c>
      <c r="B17" s="46">
        <v>32.0</v>
      </c>
      <c r="C17" s="46">
        <v>64.0</v>
      </c>
      <c r="D17" s="46">
        <v>0.0</v>
      </c>
      <c r="E17" s="46">
        <v>0.0</v>
      </c>
      <c r="F17" s="46">
        <v>0.0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5.75" customHeight="1">
      <c r="A18" s="37" t="s">
        <v>86</v>
      </c>
      <c r="B18" s="36">
        <v>2.0</v>
      </c>
      <c r="C18" s="36">
        <v>8.0</v>
      </c>
      <c r="D18" s="36">
        <v>0.0</v>
      </c>
      <c r="E18" s="36">
        <v>0.0</v>
      </c>
      <c r="F18" s="36">
        <v>0.0</v>
      </c>
    </row>
    <row r="19" ht="15.75" customHeight="1">
      <c r="A19" s="48" t="s">
        <v>87</v>
      </c>
      <c r="B19" s="36">
        <v>4.0</v>
      </c>
      <c r="C19" s="36">
        <v>16.0</v>
      </c>
      <c r="D19" s="36">
        <v>0.0</v>
      </c>
      <c r="E19" s="36">
        <v>0.0</v>
      </c>
      <c r="F19" s="36">
        <v>0.0</v>
      </c>
    </row>
    <row r="20" ht="15.75" customHeight="1">
      <c r="A20" s="37" t="s">
        <v>88</v>
      </c>
      <c r="B20" s="36">
        <v>6.0</v>
      </c>
      <c r="C20" s="36">
        <v>24.0</v>
      </c>
      <c r="D20" s="36">
        <v>0.0</v>
      </c>
      <c r="E20" s="36">
        <v>0.0</v>
      </c>
      <c r="F20" s="36">
        <v>0.0</v>
      </c>
    </row>
    <row r="21" ht="15.75" customHeight="1">
      <c r="A21" s="37" t="s">
        <v>89</v>
      </c>
      <c r="B21" s="36">
        <v>2.0</v>
      </c>
      <c r="C21" s="36">
        <v>16.0</v>
      </c>
      <c r="D21" s="36">
        <v>0.0</v>
      </c>
      <c r="E21" s="36">
        <v>60.0</v>
      </c>
      <c r="F21" s="36">
        <v>0.0</v>
      </c>
    </row>
    <row r="22" ht="15.75" customHeight="1">
      <c r="A22" s="37" t="s">
        <v>90</v>
      </c>
      <c r="B22" s="36">
        <v>0.1</v>
      </c>
      <c r="C22" s="36">
        <v>1.0</v>
      </c>
      <c r="D22" s="36">
        <v>0.0</v>
      </c>
      <c r="E22" s="36">
        <v>10.0</v>
      </c>
      <c r="F22" s="36">
        <v>0.0</v>
      </c>
    </row>
    <row r="23" ht="15.75" customHeight="1">
      <c r="A23" s="37"/>
    </row>
    <row r="24" ht="15.75" customHeight="1">
      <c r="A24" s="37"/>
    </row>
    <row r="25" ht="15.75" customHeight="1">
      <c r="A25" s="37"/>
      <c r="C25" s="36" t="s">
        <v>91</v>
      </c>
    </row>
    <row r="26" ht="15.75" customHeight="1">
      <c r="A26" s="37"/>
    </row>
    <row r="27" ht="15.75" customHeight="1">
      <c r="A27" s="37" t="s">
        <v>92</v>
      </c>
    </row>
    <row r="28" ht="15.75" customHeight="1">
      <c r="A28" s="37" t="s">
        <v>93</v>
      </c>
    </row>
    <row r="29" ht="15.75" customHeight="1">
      <c r="A29" s="37"/>
    </row>
    <row r="30" ht="15.75" customHeight="1">
      <c r="A30" s="37"/>
    </row>
    <row r="31" ht="15.75" customHeight="1">
      <c r="A31" s="37"/>
    </row>
    <row r="32" ht="15.75" customHeight="1">
      <c r="A32" s="37"/>
    </row>
    <row r="33" ht="15.75" customHeight="1">
      <c r="A33" s="37"/>
    </row>
    <row r="34" ht="15.75" customHeight="1">
      <c r="A34" s="37"/>
    </row>
    <row r="35" ht="15.75" customHeight="1">
      <c r="A35" s="37"/>
    </row>
    <row r="36" ht="15.75" customHeight="1">
      <c r="A36" s="37"/>
    </row>
    <row r="37" ht="15.75" customHeight="1">
      <c r="A37" s="37"/>
    </row>
    <row r="38" ht="15.75" customHeight="1">
      <c r="A38" s="37"/>
    </row>
    <row r="39" ht="15.75" customHeight="1">
      <c r="A39" s="37"/>
    </row>
    <row r="40" ht="15.75" customHeight="1">
      <c r="A40" s="37"/>
    </row>
    <row r="41" ht="15.75" customHeight="1">
      <c r="A41" s="37"/>
    </row>
    <row r="42" ht="15.75" customHeight="1">
      <c r="A42" s="37"/>
    </row>
    <row r="43" ht="15.75" customHeight="1">
      <c r="A43" s="37"/>
    </row>
    <row r="44" ht="15.75" customHeight="1">
      <c r="A44" s="37"/>
    </row>
    <row r="45" ht="15.75" customHeight="1">
      <c r="A45" s="37"/>
    </row>
    <row r="46" ht="15.75" customHeight="1">
      <c r="A46" s="37"/>
    </row>
    <row r="47" ht="15.75" customHeight="1">
      <c r="A47" s="37"/>
    </row>
    <row r="48" ht="15.75" customHeight="1">
      <c r="A48" s="37"/>
    </row>
    <row r="49" ht="15.75" customHeight="1">
      <c r="A49" s="37"/>
    </row>
    <row r="50" ht="15.75" customHeight="1">
      <c r="A50" s="37"/>
    </row>
    <row r="51" ht="15.75" customHeight="1">
      <c r="A51" s="37"/>
    </row>
    <row r="52" ht="15.75" customHeight="1">
      <c r="A52" s="37"/>
    </row>
    <row r="53" ht="15.75" customHeight="1">
      <c r="A53" s="37"/>
    </row>
    <row r="54" ht="15.75" customHeight="1">
      <c r="A54" s="37"/>
    </row>
    <row r="55" ht="15.75" customHeight="1">
      <c r="A55" s="37"/>
    </row>
    <row r="56" ht="15.75" customHeight="1">
      <c r="A56" s="37"/>
    </row>
    <row r="57" ht="15.75" customHeight="1">
      <c r="A57" s="37"/>
    </row>
    <row r="58" ht="15.75" customHeight="1">
      <c r="A58" s="37"/>
    </row>
    <row r="59" ht="15.75" customHeight="1">
      <c r="A59" s="37"/>
    </row>
    <row r="60" ht="15.75" customHeight="1">
      <c r="A60" s="37"/>
    </row>
    <row r="61" ht="15.75" customHeight="1">
      <c r="A61" s="37"/>
    </row>
    <row r="62" ht="15.75" customHeight="1">
      <c r="A62" s="37"/>
    </row>
    <row r="63" ht="15.75" customHeight="1">
      <c r="A63" s="37"/>
    </row>
    <row r="64" ht="15.75" customHeight="1">
      <c r="A64" s="37"/>
    </row>
    <row r="65" ht="15.75" customHeight="1">
      <c r="A65" s="37"/>
    </row>
    <row r="66" ht="15.75" customHeight="1">
      <c r="A66" s="37"/>
    </row>
    <row r="67" ht="15.75" customHeight="1">
      <c r="A67" s="37"/>
    </row>
    <row r="68" ht="15.75" customHeight="1">
      <c r="A68" s="37"/>
    </row>
    <row r="69" ht="15.75" customHeight="1">
      <c r="A69" s="37"/>
    </row>
    <row r="70" ht="15.75" customHeight="1">
      <c r="A70" s="37"/>
    </row>
    <row r="71" ht="15.75" customHeight="1">
      <c r="A71" s="37"/>
    </row>
    <row r="72" ht="15.75" customHeight="1">
      <c r="A72" s="37"/>
    </row>
    <row r="73" ht="15.75" customHeight="1">
      <c r="A73" s="37"/>
    </row>
    <row r="74" ht="15.75" customHeight="1">
      <c r="A74" s="37"/>
    </row>
    <row r="75" ht="15.75" customHeight="1">
      <c r="A75" s="37"/>
    </row>
    <row r="76" ht="15.75" customHeight="1">
      <c r="A76" s="37"/>
    </row>
    <row r="77" ht="15.75" customHeight="1">
      <c r="A77" s="37"/>
    </row>
    <row r="78" ht="15.75" customHeight="1">
      <c r="A78" s="37"/>
    </row>
    <row r="79" ht="15.75" customHeight="1">
      <c r="A79" s="37"/>
    </row>
    <row r="80" ht="15.75" customHeight="1">
      <c r="A80" s="37"/>
    </row>
    <row r="81" ht="15.75" customHeight="1">
      <c r="A81" s="37"/>
    </row>
    <row r="82" ht="15.75" customHeight="1">
      <c r="A82" s="37"/>
    </row>
    <row r="83" ht="15.75" customHeight="1">
      <c r="A83" s="37"/>
    </row>
    <row r="84" ht="15.75" customHeight="1">
      <c r="A84" s="37"/>
    </row>
    <row r="85" ht="15.75" customHeight="1">
      <c r="A85" s="37"/>
    </row>
    <row r="86" ht="15.75" customHeight="1">
      <c r="A86" s="37"/>
    </row>
    <row r="87" ht="15.75" customHeight="1">
      <c r="A87" s="37"/>
    </row>
    <row r="88" ht="15.75" customHeight="1">
      <c r="A88" s="37"/>
    </row>
    <row r="89" ht="15.75" customHeight="1">
      <c r="A89" s="37"/>
    </row>
    <row r="90" ht="15.75" customHeight="1">
      <c r="A90" s="37"/>
    </row>
    <row r="91" ht="15.75" customHeight="1">
      <c r="A91" s="37"/>
    </row>
    <row r="92" ht="15.75" customHeight="1">
      <c r="A92" s="37"/>
    </row>
    <row r="93" ht="15.75" customHeight="1">
      <c r="A93" s="37"/>
    </row>
    <row r="94" ht="15.75" customHeight="1">
      <c r="A94" s="37"/>
    </row>
    <row r="95" ht="15.75" customHeight="1">
      <c r="A95" s="37"/>
    </row>
    <row r="96" ht="15.75" customHeight="1">
      <c r="A96" s="37"/>
    </row>
    <row r="97" ht="15.75" customHeight="1">
      <c r="A97" s="37"/>
    </row>
    <row r="98" ht="15.75" customHeight="1">
      <c r="A98" s="37"/>
    </row>
    <row r="99" ht="15.75" customHeight="1">
      <c r="A99" s="37"/>
    </row>
    <row r="100" ht="15.75" customHeight="1">
      <c r="A100" s="37"/>
    </row>
    <row r="101" ht="15.75" customHeight="1">
      <c r="A101" s="37"/>
    </row>
    <row r="102" ht="15.75" customHeight="1">
      <c r="A102" s="37"/>
    </row>
    <row r="103" ht="15.75" customHeight="1">
      <c r="A103" s="37"/>
    </row>
    <row r="104" ht="15.75" customHeight="1">
      <c r="A104" s="37"/>
    </row>
    <row r="105" ht="15.75" customHeight="1">
      <c r="A105" s="37"/>
    </row>
    <row r="106" ht="15.75" customHeight="1">
      <c r="A106" s="37"/>
    </row>
    <row r="107" ht="15.75" customHeight="1">
      <c r="A107" s="37"/>
    </row>
    <row r="108" ht="15.75" customHeight="1">
      <c r="A108" s="37"/>
    </row>
    <row r="109" ht="15.75" customHeight="1">
      <c r="A109" s="37"/>
    </row>
    <row r="110" ht="15.75" customHeight="1">
      <c r="A110" s="37"/>
    </row>
    <row r="111" ht="15.75" customHeight="1">
      <c r="A111" s="37"/>
    </row>
    <row r="112" ht="15.75" customHeight="1">
      <c r="A112" s="37"/>
    </row>
    <row r="113" ht="15.75" customHeight="1">
      <c r="A113" s="37"/>
    </row>
    <row r="114" ht="15.75" customHeight="1">
      <c r="A114" s="37"/>
    </row>
    <row r="115" ht="15.75" customHeight="1">
      <c r="A115" s="37"/>
    </row>
    <row r="116" ht="15.75" customHeight="1">
      <c r="A116" s="37"/>
    </row>
    <row r="117" ht="15.75" customHeight="1">
      <c r="A117" s="37"/>
    </row>
    <row r="118" ht="15.75" customHeight="1">
      <c r="A118" s="37"/>
    </row>
    <row r="119" ht="15.75" customHeight="1">
      <c r="A119" s="37"/>
    </row>
    <row r="120" ht="15.75" customHeight="1">
      <c r="A120" s="37"/>
    </row>
    <row r="121" ht="15.75" customHeight="1">
      <c r="A121" s="37"/>
    </row>
    <row r="122" ht="15.75" customHeight="1">
      <c r="A122" s="37"/>
    </row>
    <row r="123" ht="15.75" customHeight="1">
      <c r="A123" s="37"/>
    </row>
    <row r="124" ht="15.75" customHeight="1">
      <c r="A124" s="37"/>
    </row>
    <row r="125" ht="15.75" customHeight="1">
      <c r="A125" s="37"/>
    </row>
    <row r="126" ht="15.75" customHeight="1">
      <c r="A126" s="37"/>
    </row>
    <row r="127" ht="15.75" customHeight="1">
      <c r="A127" s="37"/>
    </row>
    <row r="128" ht="15.75" customHeight="1">
      <c r="A128" s="37"/>
    </row>
    <row r="129" ht="15.75" customHeight="1">
      <c r="A129" s="37"/>
    </row>
    <row r="130" ht="15.75" customHeight="1">
      <c r="A130" s="37"/>
    </row>
    <row r="131" ht="15.75" customHeight="1">
      <c r="A131" s="37"/>
    </row>
    <row r="132" ht="15.75" customHeight="1">
      <c r="A132" s="37"/>
    </row>
    <row r="133" ht="15.75" customHeight="1">
      <c r="A133" s="37"/>
    </row>
    <row r="134" ht="15.75" customHeight="1">
      <c r="A134" s="37"/>
    </row>
    <row r="135" ht="15.75" customHeight="1">
      <c r="A135" s="37"/>
    </row>
    <row r="136" ht="15.75" customHeight="1">
      <c r="A136" s="37"/>
    </row>
    <row r="137" ht="15.75" customHeight="1">
      <c r="A137" s="37"/>
    </row>
    <row r="138" ht="15.75" customHeight="1">
      <c r="A138" s="37"/>
    </row>
    <row r="139" ht="15.75" customHeight="1">
      <c r="A139" s="37"/>
    </row>
    <row r="140" ht="15.75" customHeight="1">
      <c r="A140" s="37"/>
    </row>
    <row r="141" ht="15.75" customHeight="1">
      <c r="A141" s="37"/>
    </row>
    <row r="142" ht="15.75" customHeight="1">
      <c r="A142" s="37"/>
    </row>
    <row r="143" ht="15.75" customHeight="1">
      <c r="A143" s="37"/>
    </row>
    <row r="144" ht="15.75" customHeight="1">
      <c r="A144" s="37"/>
    </row>
    <row r="145" ht="15.75" customHeight="1">
      <c r="A145" s="37"/>
    </row>
    <row r="146" ht="15.75" customHeight="1">
      <c r="A146" s="37"/>
    </row>
    <row r="147" ht="15.75" customHeight="1">
      <c r="A147" s="37"/>
    </row>
    <row r="148" ht="15.75" customHeight="1">
      <c r="A148" s="37"/>
    </row>
    <row r="149" ht="15.75" customHeight="1">
      <c r="A149" s="37"/>
    </row>
    <row r="150" ht="15.75" customHeight="1">
      <c r="A150" s="37"/>
    </row>
    <row r="151" ht="15.75" customHeight="1">
      <c r="A151" s="37"/>
    </row>
    <row r="152" ht="15.75" customHeight="1">
      <c r="A152" s="37"/>
    </row>
    <row r="153" ht="15.75" customHeight="1">
      <c r="A153" s="37"/>
    </row>
    <row r="154" ht="15.75" customHeight="1">
      <c r="A154" s="37"/>
    </row>
    <row r="155" ht="15.75" customHeight="1">
      <c r="A155" s="37"/>
    </row>
    <row r="156" ht="15.75" customHeight="1">
      <c r="A156" s="37"/>
    </row>
    <row r="157" ht="15.75" customHeight="1">
      <c r="A157" s="37"/>
    </row>
    <row r="158" ht="15.75" customHeight="1">
      <c r="A158" s="37"/>
    </row>
    <row r="159" ht="15.75" customHeight="1">
      <c r="A159" s="37"/>
    </row>
    <row r="160" ht="15.75" customHeight="1">
      <c r="A160" s="37"/>
    </row>
    <row r="161" ht="15.75" customHeight="1">
      <c r="A161" s="37"/>
    </row>
    <row r="162" ht="15.75" customHeight="1">
      <c r="A162" s="37"/>
    </row>
    <row r="163" ht="15.75" customHeight="1">
      <c r="A163" s="37"/>
    </row>
    <row r="164" ht="15.75" customHeight="1">
      <c r="A164" s="37"/>
    </row>
    <row r="165" ht="15.75" customHeight="1">
      <c r="A165" s="37"/>
    </row>
    <row r="166" ht="15.75" customHeight="1">
      <c r="A166" s="37"/>
    </row>
    <row r="167" ht="15.75" customHeight="1">
      <c r="A167" s="37"/>
    </row>
    <row r="168" ht="15.75" customHeight="1">
      <c r="A168" s="37"/>
    </row>
    <row r="169" ht="15.75" customHeight="1">
      <c r="A169" s="37"/>
    </row>
    <row r="170" ht="15.75" customHeight="1">
      <c r="A170" s="37"/>
    </row>
    <row r="171" ht="15.75" customHeight="1">
      <c r="A171" s="37"/>
    </row>
    <row r="172" ht="15.75" customHeight="1">
      <c r="A172" s="37"/>
    </row>
    <row r="173" ht="15.75" customHeight="1">
      <c r="A173" s="37"/>
    </row>
    <row r="174" ht="15.75" customHeight="1">
      <c r="A174" s="37"/>
    </row>
    <row r="175" ht="15.75" customHeight="1">
      <c r="A175" s="37"/>
    </row>
    <row r="176" ht="15.75" customHeight="1">
      <c r="A176" s="37"/>
    </row>
    <row r="177" ht="15.75" customHeight="1">
      <c r="A177" s="37"/>
    </row>
    <row r="178" ht="15.75" customHeight="1">
      <c r="A178" s="37"/>
    </row>
    <row r="179" ht="15.75" customHeight="1">
      <c r="A179" s="37"/>
    </row>
    <row r="180" ht="15.75" customHeight="1">
      <c r="A180" s="37"/>
    </row>
    <row r="181" ht="15.75" customHeight="1">
      <c r="A181" s="37"/>
    </row>
    <row r="182" ht="15.75" customHeight="1">
      <c r="A182" s="37"/>
    </row>
    <row r="183" ht="15.75" customHeight="1">
      <c r="A183" s="37"/>
    </row>
    <row r="184" ht="15.75" customHeight="1">
      <c r="A184" s="37"/>
    </row>
    <row r="185" ht="15.75" customHeight="1">
      <c r="A185" s="37"/>
    </row>
    <row r="186" ht="15.75" customHeight="1">
      <c r="A186" s="37"/>
    </row>
    <row r="187" ht="15.75" customHeight="1">
      <c r="A187" s="37"/>
    </row>
    <row r="188" ht="15.75" customHeight="1">
      <c r="A188" s="37"/>
    </row>
    <row r="189" ht="15.75" customHeight="1">
      <c r="A189" s="37"/>
    </row>
    <row r="190" ht="15.75" customHeight="1">
      <c r="A190" s="37"/>
    </row>
    <row r="191" ht="15.75" customHeight="1">
      <c r="A191" s="37"/>
    </row>
    <row r="192" ht="15.75" customHeight="1">
      <c r="A192" s="37"/>
    </row>
    <row r="193" ht="15.75" customHeight="1">
      <c r="A193" s="37"/>
    </row>
    <row r="194" ht="15.75" customHeight="1">
      <c r="A194" s="37"/>
    </row>
    <row r="195" ht="15.75" customHeight="1">
      <c r="A195" s="37"/>
    </row>
    <row r="196" ht="15.75" customHeight="1">
      <c r="A196" s="37"/>
    </row>
    <row r="197" ht="15.75" customHeight="1">
      <c r="A197" s="37"/>
    </row>
    <row r="198" ht="15.75" customHeight="1">
      <c r="A198" s="37"/>
    </row>
    <row r="199" ht="15.75" customHeight="1">
      <c r="A199" s="37"/>
    </row>
    <row r="200" ht="15.75" customHeight="1">
      <c r="A200" s="37"/>
    </row>
    <row r="201" ht="15.75" customHeight="1">
      <c r="A201" s="37"/>
    </row>
    <row r="202" ht="15.75" customHeight="1">
      <c r="A202" s="37"/>
    </row>
    <row r="203" ht="15.75" customHeight="1">
      <c r="A203" s="37"/>
    </row>
    <row r="204" ht="15.75" customHeight="1">
      <c r="A204" s="37"/>
    </row>
    <row r="205" ht="15.75" customHeight="1">
      <c r="A205" s="37"/>
    </row>
    <row r="206" ht="15.75" customHeight="1">
      <c r="A206" s="37"/>
    </row>
    <row r="207" ht="15.75" customHeight="1">
      <c r="A207" s="37"/>
    </row>
    <row r="208" ht="15.75" customHeight="1">
      <c r="A208" s="37"/>
    </row>
    <row r="209" ht="15.75" customHeight="1">
      <c r="A209" s="37"/>
    </row>
    <row r="210" ht="15.75" customHeight="1">
      <c r="A210" s="37"/>
    </row>
    <row r="211" ht="15.75" customHeight="1">
      <c r="A211" s="37"/>
    </row>
    <row r="212" ht="15.75" customHeight="1">
      <c r="A212" s="37"/>
    </row>
    <row r="213" ht="15.75" customHeight="1">
      <c r="A213" s="37"/>
    </row>
    <row r="214" ht="15.75" customHeight="1">
      <c r="A214" s="37"/>
    </row>
    <row r="215" ht="15.75" customHeight="1">
      <c r="A215" s="37"/>
    </row>
    <row r="216" ht="15.75" customHeight="1">
      <c r="A216" s="37"/>
    </row>
    <row r="217" ht="15.75" customHeight="1">
      <c r="A217" s="37"/>
    </row>
    <row r="218" ht="15.75" customHeight="1">
      <c r="A218" s="37"/>
    </row>
    <row r="219" ht="15.75" customHeight="1">
      <c r="A219" s="37"/>
    </row>
    <row r="220" ht="15.75" customHeight="1">
      <c r="A220" s="37"/>
    </row>
    <row r="221" ht="15.75" customHeight="1">
      <c r="A221" s="37"/>
    </row>
    <row r="222" ht="15.75" customHeight="1">
      <c r="A222" s="37"/>
    </row>
    <row r="223" ht="15.75" customHeight="1">
      <c r="A223" s="37"/>
    </row>
    <row r="224" ht="15.75" customHeight="1">
      <c r="A224" s="37"/>
    </row>
    <row r="225" ht="15.75" customHeight="1">
      <c r="A225" s="37"/>
    </row>
    <row r="226" ht="15.75" customHeight="1">
      <c r="A226" s="37"/>
    </row>
    <row r="227" ht="15.75" customHeight="1">
      <c r="A227" s="37"/>
    </row>
    <row r="228" ht="15.75" customHeight="1">
      <c r="A228" s="37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38"/>
    <col customWidth="1" min="2" max="2" width="12.63"/>
    <col customWidth="1" min="3" max="3" width="16.63"/>
    <col customWidth="1" min="4" max="4" width="12.63"/>
    <col customWidth="1" min="5" max="5" width="12.38"/>
    <col customWidth="1" min="6" max="6" width="35.5"/>
    <col customWidth="1" min="7" max="7" width="87.13"/>
  </cols>
  <sheetData>
    <row r="1" ht="15.75" customHeight="1">
      <c r="A1" s="49" t="s">
        <v>1</v>
      </c>
      <c r="B1" s="49" t="s">
        <v>94</v>
      </c>
      <c r="C1" s="49" t="s">
        <v>95</v>
      </c>
      <c r="D1" s="49" t="s">
        <v>96</v>
      </c>
      <c r="E1" s="49" t="s">
        <v>97</v>
      </c>
      <c r="F1" s="49" t="s">
        <v>98</v>
      </c>
      <c r="G1" s="49" t="s">
        <v>99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ht="15.75" customHeight="1">
      <c r="A2" s="36" t="s">
        <v>100</v>
      </c>
      <c r="B2" s="36">
        <v>8.0</v>
      </c>
      <c r="C2" s="36">
        <v>102.4</v>
      </c>
      <c r="D2" s="36">
        <v>102.4</v>
      </c>
      <c r="G2" s="36" t="s">
        <v>101</v>
      </c>
    </row>
    <row r="3" ht="15.75" customHeight="1">
      <c r="A3" s="36" t="s">
        <v>102</v>
      </c>
      <c r="B3" s="36">
        <v>14.0</v>
      </c>
      <c r="C3" s="36">
        <v>116.7</v>
      </c>
      <c r="D3" s="36">
        <v>116.7</v>
      </c>
      <c r="G3" s="50" t="s">
        <v>103</v>
      </c>
    </row>
    <row r="4" ht="15.75" customHeight="1">
      <c r="A4" s="36" t="s">
        <v>104</v>
      </c>
      <c r="B4" s="36">
        <v>2.0</v>
      </c>
      <c r="C4" s="36">
        <v>28.0</v>
      </c>
      <c r="D4" s="36">
        <v>28.0</v>
      </c>
    </row>
    <row r="5" ht="15.75" customHeight="1">
      <c r="A5" s="36" t="s">
        <v>105</v>
      </c>
      <c r="B5" s="36">
        <v>1.0</v>
      </c>
      <c r="C5" s="36">
        <v>1.0</v>
      </c>
      <c r="D5" s="36">
        <v>1.0</v>
      </c>
    </row>
    <row r="6" ht="15.75" customHeight="1">
      <c r="A6" s="36" t="s">
        <v>106</v>
      </c>
      <c r="B6" s="36">
        <v>1.0</v>
      </c>
      <c r="C6" s="36">
        <v>1.0</v>
      </c>
      <c r="D6" s="36">
        <v>1.0</v>
      </c>
      <c r="G6" s="50" t="s">
        <v>107</v>
      </c>
    </row>
    <row r="7" ht="15.75" customHeight="1">
      <c r="A7" s="36" t="s">
        <v>108</v>
      </c>
      <c r="B7" s="36">
        <v>1.0</v>
      </c>
      <c r="C7" s="36">
        <v>8.0</v>
      </c>
      <c r="D7" s="36">
        <v>8.0</v>
      </c>
      <c r="E7" s="51"/>
      <c r="F7" s="51" t="s">
        <v>109</v>
      </c>
      <c r="G7" s="36"/>
    </row>
    <row r="8" ht="15.75" customHeight="1"/>
    <row r="9" ht="15.75" customHeight="1">
      <c r="A9" s="36" t="s">
        <v>110</v>
      </c>
      <c r="B9" s="36">
        <v>2.0</v>
      </c>
      <c r="C9" s="36">
        <v>8.0</v>
      </c>
      <c r="D9" s="36">
        <v>8.0</v>
      </c>
    </row>
    <row r="10" ht="15.75" customHeight="1">
      <c r="A10" s="36" t="s">
        <v>111</v>
      </c>
      <c r="B10" s="36">
        <v>2.0</v>
      </c>
      <c r="C10" s="36">
        <v>4.0</v>
      </c>
      <c r="D10" s="36">
        <v>8.0</v>
      </c>
    </row>
    <row r="11" ht="15.75" customHeight="1">
      <c r="G11" s="36" t="s">
        <v>112</v>
      </c>
    </row>
    <row r="12" ht="15.75" customHeight="1">
      <c r="A12" s="36" t="s">
        <v>113</v>
      </c>
      <c r="B12" s="36">
        <v>4.0</v>
      </c>
      <c r="C12" s="36">
        <v>16.0</v>
      </c>
      <c r="D12" s="36">
        <v>16.0</v>
      </c>
      <c r="G12" s="36" t="s">
        <v>114</v>
      </c>
    </row>
    <row r="13" ht="15.75" customHeight="1">
      <c r="A13" s="36" t="s">
        <v>115</v>
      </c>
      <c r="B13" s="36">
        <v>2.0</v>
      </c>
      <c r="C13" s="36">
        <v>4.0</v>
      </c>
      <c r="D13" s="36">
        <v>4.0</v>
      </c>
      <c r="G13" s="36" t="s">
        <v>116</v>
      </c>
    </row>
    <row r="14" ht="15.75" customHeight="1">
      <c r="A14" s="36" t="s">
        <v>117</v>
      </c>
      <c r="B14" s="36">
        <v>12.0</v>
      </c>
      <c r="C14" s="36">
        <v>116.7</v>
      </c>
      <c r="D14" s="36">
        <v>116.7</v>
      </c>
      <c r="G14" s="36" t="s">
        <v>118</v>
      </c>
    </row>
    <row r="15" ht="15.75" customHeight="1">
      <c r="A15" s="36" t="s">
        <v>108</v>
      </c>
      <c r="B15" s="36">
        <v>1.0</v>
      </c>
      <c r="C15" s="36">
        <v>8.0</v>
      </c>
      <c r="D15" s="36">
        <v>8.0</v>
      </c>
      <c r="E15" s="51"/>
      <c r="F15" s="51" t="s">
        <v>109</v>
      </c>
      <c r="G15" s="36" t="s">
        <v>119</v>
      </c>
    </row>
    <row r="16" ht="15.75" customHeight="1">
      <c r="A16" s="36" t="s">
        <v>120</v>
      </c>
      <c r="B16" s="36">
        <v>2.0</v>
      </c>
      <c r="C16" s="36">
        <v>8.0</v>
      </c>
      <c r="D16" s="36">
        <v>8.0</v>
      </c>
      <c r="E16" s="36"/>
      <c r="F16" s="36" t="s">
        <v>121</v>
      </c>
      <c r="G16" s="36" t="s">
        <v>122</v>
      </c>
    </row>
    <row r="17" ht="15.75" customHeight="1"/>
    <row r="18" ht="15.75" customHeight="1">
      <c r="A18" s="45" t="s">
        <v>79</v>
      </c>
      <c r="B18" s="46">
        <v>4.0</v>
      </c>
      <c r="C18" s="46">
        <v>4.0</v>
      </c>
      <c r="D18" s="52">
        <v>8.0</v>
      </c>
      <c r="E18" s="46">
        <v>3.0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ht="15.75" customHeight="1">
      <c r="A19" s="36"/>
      <c r="B19" s="36"/>
      <c r="C19" s="36"/>
      <c r="E19" s="36"/>
    </row>
    <row r="20" ht="15.75" customHeight="1">
      <c r="A20" s="36" t="s">
        <v>123</v>
      </c>
      <c r="B20" s="36">
        <v>0.25</v>
      </c>
      <c r="C20" s="36">
        <v>1.0</v>
      </c>
      <c r="E20" s="36">
        <v>1.0</v>
      </c>
    </row>
    <row r="21" ht="15.75" customHeight="1">
      <c r="A21" s="36" t="s">
        <v>124</v>
      </c>
      <c r="B21" s="36">
        <v>1.0</v>
      </c>
      <c r="C21" s="36">
        <v>2.0</v>
      </c>
      <c r="E21" s="36">
        <v>1.0</v>
      </c>
    </row>
    <row r="22" ht="15.75" customHeight="1">
      <c r="A22" s="36" t="s">
        <v>125</v>
      </c>
      <c r="B22" s="36">
        <v>1.0</v>
      </c>
      <c r="C22" s="36">
        <v>1.0</v>
      </c>
      <c r="D22" s="36">
        <v>4.0</v>
      </c>
      <c r="E22" s="36">
        <v>1.0</v>
      </c>
      <c r="F22" s="36" t="s">
        <v>126</v>
      </c>
    </row>
    <row r="23" ht="15.75" customHeight="1">
      <c r="A23" s="36" t="s">
        <v>127</v>
      </c>
      <c r="B23" s="36">
        <v>0.25</v>
      </c>
      <c r="C23" s="36">
        <v>0.5</v>
      </c>
      <c r="E23" s="36">
        <v>1.0</v>
      </c>
    </row>
    <row r="24" ht="15.75" customHeight="1">
      <c r="A24" s="36" t="s">
        <v>128</v>
      </c>
      <c r="B24" s="36">
        <v>0.25</v>
      </c>
      <c r="C24" s="36">
        <v>0.5</v>
      </c>
      <c r="E24" s="36">
        <v>1.0</v>
      </c>
    </row>
    <row r="25" ht="15.75" customHeight="1">
      <c r="A25" s="36" t="s">
        <v>129</v>
      </c>
      <c r="B25" s="36">
        <v>0.25</v>
      </c>
      <c r="C25" s="36">
        <v>0.5</v>
      </c>
      <c r="E25" s="36">
        <v>1.0</v>
      </c>
    </row>
    <row r="26" ht="15.75" customHeight="1">
      <c r="A26" s="36" t="s">
        <v>130</v>
      </c>
      <c r="B26" s="36">
        <v>0.1</v>
      </c>
      <c r="C26" s="36">
        <v>0.09</v>
      </c>
      <c r="E26" s="36">
        <v>1.0</v>
      </c>
    </row>
    <row r="27" ht="15.75" customHeight="1">
      <c r="A27" s="36" t="s">
        <v>131</v>
      </c>
      <c r="B27" s="36">
        <v>4.0</v>
      </c>
      <c r="C27" s="36">
        <v>8.0</v>
      </c>
      <c r="E27" s="36">
        <v>1.0</v>
      </c>
    </row>
    <row r="28" ht="15.75" customHeight="1"/>
    <row r="29" ht="15.75" customHeight="1">
      <c r="A29" s="36" t="s">
        <v>132</v>
      </c>
      <c r="B29" s="36">
        <v>1.0</v>
      </c>
      <c r="C29" s="36">
        <v>1.0</v>
      </c>
      <c r="D29" s="36">
        <v>1.0</v>
      </c>
      <c r="E29" s="36">
        <v>1.0</v>
      </c>
      <c r="G29" s="36" t="s">
        <v>133</v>
      </c>
    </row>
    <row r="30" ht="15.75" customHeight="1">
      <c r="A30" s="36" t="s">
        <v>134</v>
      </c>
      <c r="B30" s="36">
        <v>0.25</v>
      </c>
      <c r="C30" s="36">
        <v>0.5</v>
      </c>
      <c r="D30" s="36">
        <v>2.0</v>
      </c>
      <c r="E30" s="36">
        <v>1.0</v>
      </c>
    </row>
    <row r="31" ht="15.75" customHeight="1">
      <c r="A31" s="36" t="s">
        <v>135</v>
      </c>
      <c r="B31" s="36">
        <v>0.25</v>
      </c>
      <c r="C31" s="36">
        <v>0.5</v>
      </c>
      <c r="D31" s="36">
        <v>2.0</v>
      </c>
      <c r="E31" s="36">
        <v>1.0</v>
      </c>
    </row>
    <row r="32" ht="15.75" customHeight="1">
      <c r="A32" s="36" t="s">
        <v>136</v>
      </c>
      <c r="B32" s="36">
        <v>0.25</v>
      </c>
      <c r="C32" s="36">
        <v>0.5</v>
      </c>
      <c r="D32" s="36">
        <v>2.0</v>
      </c>
      <c r="E32" s="36">
        <v>1.0</v>
      </c>
    </row>
    <row r="33" ht="15.75" customHeight="1">
      <c r="A33" s="36" t="s">
        <v>137</v>
      </c>
      <c r="B33" s="36">
        <v>3.0</v>
      </c>
      <c r="C33" s="36">
        <v>12.0</v>
      </c>
      <c r="D33" s="36">
        <v>12.0</v>
      </c>
      <c r="E33" s="36">
        <v>1.0</v>
      </c>
    </row>
    <row r="34" ht="15.75" customHeight="1">
      <c r="A34" s="36" t="s">
        <v>138</v>
      </c>
      <c r="B34" s="36">
        <v>0.25</v>
      </c>
      <c r="C34" s="36">
        <v>0.5</v>
      </c>
      <c r="D34" s="36">
        <v>2.0</v>
      </c>
      <c r="E34" s="36">
        <v>1.0</v>
      </c>
      <c r="F34" s="36"/>
    </row>
    <row r="35" ht="15.75" customHeight="1">
      <c r="A35" s="36" t="s">
        <v>139</v>
      </c>
      <c r="B35" s="36">
        <v>1.0</v>
      </c>
      <c r="C35" s="36">
        <v>4.6</v>
      </c>
      <c r="D35" s="36">
        <v>6.0</v>
      </c>
      <c r="E35" s="36"/>
      <c r="F35" s="36" t="s">
        <v>140</v>
      </c>
    </row>
    <row r="36" ht="15.75" customHeight="1"/>
    <row r="37" ht="15.75" customHeight="1">
      <c r="A37" s="36" t="s">
        <v>141</v>
      </c>
      <c r="B37" s="36">
        <v>0.3</v>
      </c>
      <c r="C37" s="36">
        <v>2.0</v>
      </c>
      <c r="D37" s="36">
        <v>2.5</v>
      </c>
      <c r="E37" s="36"/>
      <c r="F37" s="36" t="s">
        <v>142</v>
      </c>
    </row>
    <row r="38" ht="15.75" customHeight="1">
      <c r="A38" s="36" t="s">
        <v>143</v>
      </c>
      <c r="B38" s="36">
        <v>0.1</v>
      </c>
      <c r="C38" s="36">
        <v>0.5</v>
      </c>
      <c r="D38" s="36">
        <v>0.5</v>
      </c>
      <c r="E38" s="36">
        <v>1.0</v>
      </c>
      <c r="F38" s="36" t="s">
        <v>144</v>
      </c>
    </row>
    <row r="39" ht="15.75" customHeight="1"/>
    <row r="40" ht="15.75" customHeight="1"/>
    <row r="41" ht="15.75" customHeight="1">
      <c r="A41" s="36" t="s">
        <v>145</v>
      </c>
    </row>
    <row r="42" ht="15.75" customHeight="1">
      <c r="A42" s="36" t="s">
        <v>146</v>
      </c>
      <c r="E42" s="36">
        <v>1.0</v>
      </c>
    </row>
    <row r="43" ht="15.75" customHeight="1">
      <c r="A43" s="54" t="s">
        <v>147</v>
      </c>
      <c r="B43" s="36">
        <v>0.02</v>
      </c>
      <c r="C43" s="36">
        <v>0.25</v>
      </c>
      <c r="D43" s="36">
        <v>2.0</v>
      </c>
      <c r="E43" s="36">
        <v>1.0</v>
      </c>
      <c r="F43" s="36" t="s">
        <v>148</v>
      </c>
    </row>
    <row r="44" ht="15.75" customHeight="1">
      <c r="A44" s="36" t="s">
        <v>149</v>
      </c>
      <c r="B44" s="36">
        <v>0.02</v>
      </c>
      <c r="C44" s="36">
        <v>0.25</v>
      </c>
      <c r="D44" s="36">
        <v>2.0</v>
      </c>
      <c r="E44" s="36">
        <v>1.0</v>
      </c>
      <c r="F44" s="55" t="s">
        <v>148</v>
      </c>
    </row>
    <row r="45" ht="15.75" customHeight="1">
      <c r="A45" s="36" t="s">
        <v>150</v>
      </c>
      <c r="C45" s="36">
        <v>10.0</v>
      </c>
      <c r="D45" s="36">
        <v>10.0</v>
      </c>
    </row>
    <row r="46" ht="15.75" customHeight="1">
      <c r="A46" s="36" t="s">
        <v>151</v>
      </c>
    </row>
    <row r="47" ht="15.75" customHeight="1">
      <c r="A47" s="36" t="s">
        <v>152</v>
      </c>
      <c r="B47" s="36">
        <v>0.25</v>
      </c>
      <c r="C47" s="36">
        <v>1.0</v>
      </c>
    </row>
    <row r="48" ht="15.75" customHeight="1">
      <c r="A48" s="37" t="s">
        <v>153</v>
      </c>
      <c r="B48" s="36">
        <v>0.02</v>
      </c>
      <c r="C48" s="36">
        <v>0.25</v>
      </c>
      <c r="D48" s="36">
        <v>2.0</v>
      </c>
      <c r="F48" s="55" t="s">
        <v>148</v>
      </c>
    </row>
    <row r="49" ht="15.75" customHeight="1">
      <c r="A49" s="36" t="s">
        <v>154</v>
      </c>
    </row>
    <row r="50" ht="15.75" customHeight="1"/>
    <row r="51" ht="15.75" customHeight="1">
      <c r="A51" s="36" t="s">
        <v>155</v>
      </c>
      <c r="B51" s="36">
        <v>2.0</v>
      </c>
      <c r="C51" s="36">
        <v>1.0</v>
      </c>
      <c r="D51" s="36">
        <v>4.0</v>
      </c>
      <c r="E51" s="36">
        <v>1.0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rawing r:id="rId1"/>
</worksheet>
</file>